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36" windowWidth="22020" windowHeight="9528"/>
  </bookViews>
  <sheets>
    <sheet name="4. Sarah's Tax Issues" sheetId="1" r:id="rId1"/>
  </sheets>
  <externalReferences>
    <externalReference r:id="rId2"/>
  </externalReferences>
  <definedNames>
    <definedName name="_xlnm.Print_Area" localSheetId="0">'4. Sarah''s Tax Issues'!$A$1:$J$55</definedName>
    <definedName name="_xlnm.Print_Area">#REF!</definedName>
    <definedName name="Print_Area2">#REF!</definedName>
  </definedNames>
  <calcPr calcId="145621"/>
</workbook>
</file>

<file path=xl/calcChain.xml><?xml version="1.0" encoding="utf-8"?>
<calcChain xmlns="http://schemas.openxmlformats.org/spreadsheetml/2006/main">
  <c r="I4" i="1" l="1"/>
  <c r="I6" i="1"/>
  <c r="H8" i="1"/>
  <c r="I17" i="1" s="1"/>
  <c r="I38" i="1" s="1"/>
  <c r="D9" i="1"/>
  <c r="H9" i="1"/>
  <c r="D10" i="1"/>
  <c r="H10" i="1"/>
  <c r="D11" i="1"/>
  <c r="H11" i="1"/>
  <c r="D12" i="1"/>
  <c r="D13" i="1"/>
  <c r="D14" i="1"/>
  <c r="D15" i="1"/>
  <c r="F16" i="1"/>
  <c r="H17" i="1"/>
  <c r="I21" i="1"/>
  <c r="I24" i="1"/>
  <c r="I29" i="1" s="1"/>
  <c r="F31" i="1" s="1"/>
  <c r="I28" i="1"/>
  <c r="D46" i="1"/>
  <c r="I46" i="1"/>
  <c r="D47" i="1"/>
  <c r="I47" i="1" s="1"/>
  <c r="F47" i="1"/>
  <c r="F48" i="1" s="1"/>
  <c r="F49" i="1" s="1"/>
  <c r="F50" i="1" s="1"/>
  <c r="F51" i="1" s="1"/>
  <c r="D48" i="1"/>
  <c r="I48" i="1"/>
  <c r="D49" i="1"/>
  <c r="I49" i="1"/>
  <c r="D50" i="1"/>
  <c r="I50" i="1" s="1"/>
  <c r="D51" i="1"/>
  <c r="I51" i="1" s="1"/>
  <c r="I18" i="1" l="1"/>
  <c r="H31" i="1"/>
  <c r="H32" i="1" s="1"/>
  <c r="I33" i="1" s="1"/>
  <c r="F32" i="1"/>
  <c r="I37" i="1" l="1"/>
  <c r="I39" i="1" s="1"/>
  <c r="I40" i="1" s="1"/>
  <c r="I35" i="1"/>
</calcChain>
</file>

<file path=xl/sharedStrings.xml><?xml version="1.0" encoding="utf-8"?>
<sst xmlns="http://schemas.openxmlformats.org/spreadsheetml/2006/main" count="52" uniqueCount="46">
  <si>
    <t>Would you recommend that she elect subchaper S corporation treatment for the first year?</t>
  </si>
  <si>
    <t>Assume the company will have a net loss (after salary to Sarah) of ($50,000).</t>
  </si>
  <si>
    <t>What if Sarah also takes bonus of $10,000 (but no dividend)? Ignore payroll tax.</t>
  </si>
  <si>
    <t xml:space="preserve">What if Sarah also takes dividend of $10,000? </t>
  </si>
  <si>
    <t>+</t>
  </si>
  <si>
    <t>Income over:</t>
  </si>
  <si>
    <t>Plus</t>
  </si>
  <si>
    <t>Previous Layers</t>
  </si>
  <si>
    <t xml:space="preserve">of Taxable </t>
  </si>
  <si>
    <t>Tax on all</t>
  </si>
  <si>
    <t xml:space="preserve">But not over </t>
  </si>
  <si>
    <t>Over</t>
  </si>
  <si>
    <t>Total Individual Federal Income Tax</t>
  </si>
  <si>
    <t>Individual taxable income is:</t>
  </si>
  <si>
    <t>Average tax rate on total income of:</t>
  </si>
  <si>
    <t>Total individual and corporate income tax liability</t>
  </si>
  <si>
    <t xml:space="preserve">Corporate income tax - Above </t>
  </si>
  <si>
    <t xml:space="preserve">Individual income tax - Above </t>
  </si>
  <si>
    <t>Individual Income Tax Due or (Refund )</t>
  </si>
  <si>
    <t>Tax Withholding (from her salary) and other tax credits</t>
  </si>
  <si>
    <t xml:space="preserve">Individual income Tax </t>
  </si>
  <si>
    <t xml:space="preserve"> Total Taxable Income and Tax  </t>
  </si>
  <si>
    <r>
      <t>Individual Tax Computat</t>
    </r>
    <r>
      <rPr>
        <b/>
        <sz val="11"/>
        <color rgb="FF050404"/>
        <rFont val="Arial"/>
        <family val="2"/>
      </rPr>
      <t>io</t>
    </r>
    <r>
      <rPr>
        <b/>
        <sz val="11"/>
        <color rgb="FF212120"/>
        <rFont val="Arial"/>
        <family val="2"/>
      </rPr>
      <t xml:space="preserve">n </t>
    </r>
  </si>
  <si>
    <t>Sarah's Taxable Income  (tax base)</t>
  </si>
  <si>
    <t xml:space="preserve">Subtotal </t>
  </si>
  <si>
    <r>
      <t>Sarah's Item</t>
    </r>
    <r>
      <rPr>
        <sz val="11"/>
        <color rgb="FF050404"/>
        <rFont val="Arial"/>
        <family val="2"/>
      </rPr>
      <t>i</t>
    </r>
    <r>
      <rPr>
        <sz val="11"/>
        <color rgb="FF212120"/>
        <rFont val="Arial"/>
        <family val="2"/>
      </rPr>
      <t>zed Deductions (mortage interest, etc)</t>
    </r>
  </si>
  <si>
    <t>Sarah's personal exemption</t>
  </si>
  <si>
    <t xml:space="preserve">Details </t>
  </si>
  <si>
    <t xml:space="preserve">Sarah's personal Deductions: </t>
  </si>
  <si>
    <t>Sarah's adjusted Gross Income</t>
  </si>
  <si>
    <t>Sarah's dividends received from corporation</t>
  </si>
  <si>
    <t xml:space="preserve">Sarah's share of corporate net income </t>
  </si>
  <si>
    <t>Sarah's salary (from her corporation - above)</t>
  </si>
  <si>
    <t>Tax Return of Shareholder - Sarah - Single, no dependent - 2015</t>
  </si>
  <si>
    <t>Note: We assume the state does not impose an individual or corporate income tax.</t>
  </si>
  <si>
    <t>Corporate income after income tax</t>
  </si>
  <si>
    <t xml:space="preserve">Total Corporate Tax </t>
  </si>
  <si>
    <t>Taxable Income</t>
  </si>
  <si>
    <t xml:space="preserve">Income Tax </t>
  </si>
  <si>
    <t>Federal Corporate  Income Tax  Rates</t>
  </si>
  <si>
    <t>Corporate net income (also taxable income)</t>
  </si>
  <si>
    <t>Salary to only Stockholder (Sarah)</t>
  </si>
  <si>
    <t>Net Income Before Salary to Owner</t>
  </si>
  <si>
    <t xml:space="preserve">Expenses (except owner salary) </t>
  </si>
  <si>
    <t xml:space="preserve">Revenes </t>
  </si>
  <si>
    <t>Tax Return of Corporation wholly owned by Sarah-2015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</si>
</sst>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212120"/>
      <name val="Arial"/>
      <family val="2"/>
    </font>
    <font>
      <sz val="10"/>
      <color theme="1"/>
      <name val="Calibri"/>
      <family val="2"/>
      <scheme val="minor"/>
    </font>
    <font>
      <b/>
      <sz val="10"/>
      <color rgb="FF21212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212120"/>
      <name val="Arial"/>
      <family val="2"/>
    </font>
    <font>
      <b/>
      <sz val="11"/>
      <color rgb="FF212120"/>
      <name val="Arial"/>
      <family val="2"/>
    </font>
    <font>
      <sz val="11"/>
      <color rgb="FF212120"/>
      <name val="Arial"/>
      <family val="2"/>
    </font>
    <font>
      <b/>
      <sz val="11"/>
      <color rgb="FF050404"/>
      <name val="Arial"/>
      <family val="2"/>
    </font>
    <font>
      <sz val="11"/>
      <color rgb="FF050404"/>
      <name val="Arial"/>
      <family val="2"/>
    </font>
    <font>
      <b/>
      <sz val="14"/>
      <color rgb="FF212120"/>
      <name val="Arial"/>
      <family val="2"/>
    </font>
    <font>
      <sz val="10"/>
      <color rgb="FF212120"/>
      <name val="Arial"/>
      <family val="2"/>
    </font>
    <font>
      <b/>
      <sz val="11"/>
      <color theme="1"/>
      <name val="Arial"/>
      <family val="2"/>
    </font>
    <font>
      <b/>
      <sz val="16"/>
      <color rgb="FF212120"/>
      <name val="Arial"/>
      <family val="2"/>
    </font>
    <font>
      <sz val="10"/>
      <name val="Arial"/>
      <family val="2"/>
    </font>
    <font>
      <sz val="12"/>
      <name val="Century Schoolbook"/>
      <family val="1"/>
    </font>
    <font>
      <sz val="10"/>
      <name val="MS Sans Serif"/>
      <family val="2"/>
    </font>
    <font>
      <sz val="12"/>
      <name val="Arial"/>
      <family val="2"/>
    </font>
    <font>
      <sz val="11"/>
      <name val="Arial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8" fillId="0" borderId="0" applyFont="0" applyFill="0" applyBorder="0" applyAlignment="0" applyProtection="0"/>
    <xf numFmtId="38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0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19" fillId="0" borderId="0" applyFont="0" applyFill="0" applyBorder="0" applyAlignment="0" applyProtection="0"/>
    <xf numFmtId="6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22" fillId="0" borderId="0"/>
    <xf numFmtId="0" fontId="2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20" fillId="0" borderId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/>
    </xf>
    <xf numFmtId="164" fontId="4" fillId="2" borderId="1" xfId="2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center" vertical="center"/>
    </xf>
    <xf numFmtId="0" fontId="3" fillId="2" borderId="3" xfId="3" quotePrefix="1" applyFont="1" applyFill="1" applyBorder="1" applyAlignment="1">
      <alignment horizontal="center"/>
    </xf>
    <xf numFmtId="40" fontId="4" fillId="2" borderId="4" xfId="3" applyNumberFormat="1" applyFont="1" applyFill="1" applyBorder="1" applyAlignment="1">
      <alignment horizontal="right" vertical="center"/>
    </xf>
    <xf numFmtId="0" fontId="4" fillId="2" borderId="5" xfId="3" applyFont="1" applyFill="1" applyBorder="1" applyAlignment="1">
      <alignment horizontal="center" vertical="center"/>
    </xf>
    <xf numFmtId="6" fontId="4" fillId="2" borderId="6" xfId="3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indent="1"/>
    </xf>
    <xf numFmtId="38" fontId="4" fillId="0" borderId="0" xfId="0" applyNumberFormat="1" applyFont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9" fontId="4" fillId="2" borderId="9" xfId="2" applyFont="1" applyFill="1" applyBorder="1" applyAlignment="1">
      <alignment horizontal="center" vertical="center"/>
    </xf>
    <xf numFmtId="0" fontId="3" fillId="2" borderId="10" xfId="3" quotePrefix="1" applyFont="1" applyFill="1" applyBorder="1" applyAlignment="1">
      <alignment horizontal="center"/>
    </xf>
    <xf numFmtId="40" fontId="4" fillId="2" borderId="10" xfId="3" applyNumberFormat="1" applyFont="1" applyFill="1" applyBorder="1" applyAlignment="1">
      <alignment horizontal="right" vertical="center"/>
    </xf>
    <xf numFmtId="38" fontId="4" fillId="2" borderId="11" xfId="3" applyNumberFormat="1" applyFont="1" applyFill="1" applyBorder="1" applyAlignment="1">
      <alignment horizontal="center" vertical="center"/>
    </xf>
    <xf numFmtId="38" fontId="4" fillId="2" borderId="12" xfId="3" applyNumberFormat="1" applyFont="1" applyFill="1" applyBorder="1" applyAlignment="1">
      <alignment horizontal="center" vertical="center"/>
    </xf>
    <xf numFmtId="9" fontId="4" fillId="2" borderId="10" xfId="2" applyFont="1" applyFill="1" applyBorder="1" applyAlignment="1">
      <alignment horizontal="center" vertical="center"/>
    </xf>
    <xf numFmtId="38" fontId="4" fillId="2" borderId="13" xfId="3" applyNumberFormat="1" applyFont="1" applyFill="1" applyBorder="1" applyAlignment="1">
      <alignment horizontal="center" vertical="center"/>
    </xf>
    <xf numFmtId="6" fontId="4" fillId="0" borderId="0" xfId="0" applyNumberFormat="1" applyFont="1" applyBorder="1" applyAlignment="1">
      <alignment horizontal="center" vertical="center"/>
    </xf>
    <xf numFmtId="9" fontId="4" fillId="2" borderId="14" xfId="2" applyFont="1" applyFill="1" applyBorder="1" applyAlignment="1">
      <alignment horizontal="center" vertical="center"/>
    </xf>
    <xf numFmtId="0" fontId="3" fillId="2" borderId="15" xfId="3" quotePrefix="1" applyFont="1" applyFill="1" applyBorder="1" applyAlignment="1">
      <alignment horizontal="center"/>
    </xf>
    <xf numFmtId="40" fontId="4" fillId="2" borderId="14" xfId="3" applyNumberFormat="1" applyFont="1" applyFill="1" applyBorder="1" applyAlignment="1">
      <alignment horizontal="right" vertical="center"/>
    </xf>
    <xf numFmtId="6" fontId="4" fillId="2" borderId="16" xfId="3" applyNumberFormat="1" applyFont="1" applyFill="1" applyBorder="1" applyAlignment="1">
      <alignment horizontal="center" vertical="center"/>
    </xf>
    <xf numFmtId="6" fontId="4" fillId="2" borderId="17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3" fillId="2" borderId="19" xfId="3" quotePrefix="1" applyFont="1" applyFill="1" applyBorder="1" applyAlignment="1">
      <alignment horizontal="center"/>
    </xf>
    <xf numFmtId="0" fontId="5" fillId="2" borderId="19" xfId="0" applyFont="1" applyFill="1" applyBorder="1" applyAlignment="1"/>
    <xf numFmtId="0" fontId="6" fillId="2" borderId="20" xfId="3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/>
    <xf numFmtId="0" fontId="4" fillId="2" borderId="7" xfId="3" applyFont="1" applyFill="1" applyBorder="1" applyAlignment="1">
      <alignment horizontal="center" vertical="center"/>
    </xf>
    <xf numFmtId="0" fontId="3" fillId="2" borderId="23" xfId="3" applyFont="1" applyFill="1" applyBorder="1"/>
    <xf numFmtId="0" fontId="5" fillId="2" borderId="23" xfId="0" applyFont="1" applyFill="1" applyBorder="1" applyAlignment="1"/>
    <xf numFmtId="0" fontId="6" fillId="2" borderId="24" xfId="3" applyFont="1" applyFill="1" applyBorder="1" applyAlignment="1">
      <alignment horizontal="center" vertical="center"/>
    </xf>
    <xf numFmtId="0" fontId="4" fillId="2" borderId="25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2"/>
    </xf>
    <xf numFmtId="10" fontId="10" fillId="0" borderId="32" xfId="1" applyNumberFormat="1" applyFont="1" applyBorder="1" applyAlignment="1">
      <alignment horizontal="right" vertical="center"/>
    </xf>
    <xf numFmtId="38" fontId="10" fillId="0" borderId="32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vertical="center"/>
    </xf>
    <xf numFmtId="0" fontId="11" fillId="0" borderId="32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2"/>
    </xf>
    <xf numFmtId="0" fontId="10" fillId="0" borderId="33" xfId="0" applyFont="1" applyBorder="1" applyAlignment="1">
      <alignment horizontal="left" vertical="center" indent="2"/>
    </xf>
    <xf numFmtId="10" fontId="10" fillId="0" borderId="34" xfId="1" applyNumberFormat="1" applyFont="1" applyBorder="1" applyAlignment="1">
      <alignment horizontal="right" vertical="center"/>
    </xf>
    <xf numFmtId="6" fontId="10" fillId="0" borderId="35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36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2"/>
    </xf>
    <xf numFmtId="0" fontId="10" fillId="0" borderId="7" xfId="0" applyFont="1" applyBorder="1" applyAlignment="1">
      <alignment horizontal="left" vertical="center" indent="2"/>
    </xf>
    <xf numFmtId="8" fontId="10" fillId="3" borderId="37" xfId="0" applyNumberFormat="1" applyFont="1" applyFill="1" applyBorder="1" applyAlignment="1">
      <alignment horizontal="right" vertical="center"/>
    </xf>
    <xf numFmtId="0" fontId="11" fillId="0" borderId="3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39" xfId="0" applyFont="1" applyBorder="1" applyAlignment="1">
      <alignment horizontal="left" vertical="center" indent="1"/>
    </xf>
    <xf numFmtId="0" fontId="10" fillId="0" borderId="39" xfId="0" applyFont="1" applyBorder="1" applyAlignment="1">
      <alignment horizontal="left" vertical="center" indent="1"/>
    </xf>
    <xf numFmtId="0" fontId="10" fillId="0" borderId="40" xfId="0" applyFont="1" applyBorder="1" applyAlignment="1">
      <alignment horizontal="left" vertical="center" indent="1"/>
    </xf>
    <xf numFmtId="8" fontId="10" fillId="0" borderId="41" xfId="0" applyNumberFormat="1" applyFont="1" applyBorder="1" applyAlignment="1">
      <alignment horizontal="right" vertical="center"/>
    </xf>
    <xf numFmtId="0" fontId="11" fillId="0" borderId="4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3" xfId="0" applyFont="1" applyBorder="1" applyAlignment="1">
      <alignment horizontal="left" vertical="center" indent="1"/>
    </xf>
    <xf numFmtId="0" fontId="10" fillId="0" borderId="4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8" fontId="10" fillId="0" borderId="44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47" xfId="0" applyFont="1" applyBorder="1" applyAlignment="1">
      <alignment horizontal="left" vertical="center" indent="1"/>
    </xf>
    <xf numFmtId="0" fontId="10" fillId="0" borderId="47" xfId="0" applyFont="1" applyBorder="1" applyAlignment="1">
      <alignment horizontal="left" vertical="center" indent="1"/>
    </xf>
    <xf numFmtId="40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40" fontId="10" fillId="0" borderId="1" xfId="0" applyNumberFormat="1" applyFont="1" applyBorder="1" applyAlignment="1">
      <alignment horizontal="right" vertical="center"/>
    </xf>
    <xf numFmtId="0" fontId="11" fillId="0" borderId="4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9" xfId="0" applyFont="1" applyBorder="1" applyAlignment="1">
      <alignment horizontal="left" vertical="center" indent="1"/>
    </xf>
    <xf numFmtId="0" fontId="10" fillId="0" borderId="49" xfId="0" applyFont="1" applyBorder="1" applyAlignment="1">
      <alignment horizontal="left" vertical="center" indent="5"/>
    </xf>
    <xf numFmtId="0" fontId="10" fillId="0" borderId="50" xfId="0" applyFont="1" applyBorder="1" applyAlignment="1">
      <alignment horizontal="left" vertical="center" indent="1"/>
    </xf>
    <xf numFmtId="40" fontId="10" fillId="0" borderId="51" xfId="0" applyNumberFormat="1" applyFont="1" applyBorder="1" applyAlignment="1">
      <alignment horizontal="right" vertical="center"/>
    </xf>
    <xf numFmtId="0" fontId="11" fillId="0" borderId="5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 indent="1"/>
    </xf>
    <xf numFmtId="0" fontId="11" fillId="0" borderId="53" xfId="0" applyFont="1" applyBorder="1" applyAlignment="1">
      <alignment horizontal="left" vertical="center" indent="3"/>
    </xf>
    <xf numFmtId="0" fontId="11" fillId="0" borderId="54" xfId="0" applyFont="1" applyBorder="1" applyAlignment="1">
      <alignment horizontal="left" vertical="center" indent="1"/>
    </xf>
    <xf numFmtId="40" fontId="10" fillId="0" borderId="55" xfId="0" applyNumberFormat="1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 indent="1"/>
    </xf>
    <xf numFmtId="40" fontId="11" fillId="0" borderId="56" xfId="0" applyNumberFormat="1" applyFont="1" applyBorder="1" applyAlignment="1">
      <alignment horizontal="right" vertical="center"/>
    </xf>
    <xf numFmtId="40" fontId="10" fillId="0" borderId="57" xfId="0" applyNumberFormat="1" applyFont="1" applyBorder="1" applyAlignment="1">
      <alignment horizontal="right" vertical="center"/>
    </xf>
    <xf numFmtId="9" fontId="11" fillId="0" borderId="48" xfId="1" applyFont="1" applyBorder="1" applyAlignment="1">
      <alignment horizontal="right" vertical="center"/>
    </xf>
    <xf numFmtId="38" fontId="10" fillId="0" borderId="35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6" fontId="11" fillId="0" borderId="50" xfId="0" applyNumberFormat="1" applyFont="1" applyBorder="1" applyAlignment="1">
      <alignment horizontal="left" vertical="center" indent="1"/>
    </xf>
    <xf numFmtId="0" fontId="3" fillId="0" borderId="39" xfId="0" applyFont="1" applyBorder="1" applyAlignment="1">
      <alignment horizontal="left" indent="1"/>
    </xf>
    <xf numFmtId="0" fontId="0" fillId="0" borderId="40" xfId="0" applyBorder="1"/>
    <xf numFmtId="40" fontId="11" fillId="0" borderId="51" xfId="0" applyNumberFormat="1" applyFont="1" applyBorder="1" applyAlignment="1">
      <alignment horizontal="right" vertical="center"/>
    </xf>
    <xf numFmtId="9" fontId="11" fillId="0" borderId="38" xfId="1" applyFont="1" applyBorder="1" applyAlignment="1">
      <alignment horizontal="right" vertical="center"/>
    </xf>
    <xf numFmtId="38" fontId="11" fillId="0" borderId="58" xfId="0" applyNumberFormat="1" applyFont="1" applyBorder="1" applyAlignment="1">
      <alignment horizontal="right" vertical="center"/>
    </xf>
    <xf numFmtId="6" fontId="11" fillId="0" borderId="40" xfId="0" applyNumberFormat="1" applyFont="1" applyBorder="1" applyAlignment="1">
      <alignment horizontal="left" vertical="center" indent="1"/>
    </xf>
    <xf numFmtId="6" fontId="11" fillId="0" borderId="39" xfId="0" applyNumberFormat="1" applyFont="1" applyBorder="1" applyAlignment="1">
      <alignment horizontal="right" vertical="center"/>
    </xf>
    <xf numFmtId="6" fontId="11" fillId="0" borderId="40" xfId="0" applyNumberFormat="1" applyFont="1" applyBorder="1" applyAlignment="1">
      <alignment horizontal="right" vertical="center"/>
    </xf>
    <xf numFmtId="40" fontId="11" fillId="0" borderId="8" xfId="0" applyNumberFormat="1" applyFont="1" applyBorder="1" applyAlignment="1">
      <alignment horizontal="right" vertical="center"/>
    </xf>
    <xf numFmtId="40" fontId="11" fillId="0" borderId="59" xfId="0" applyNumberFormat="1" applyFont="1" applyBorder="1" applyAlignment="1">
      <alignment horizontal="right" vertical="center"/>
    </xf>
    <xf numFmtId="9" fontId="11" fillId="0" borderId="45" xfId="1" applyFont="1" applyBorder="1" applyAlignment="1">
      <alignment horizontal="right" vertical="center"/>
    </xf>
    <xf numFmtId="38" fontId="11" fillId="0" borderId="45" xfId="0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left" vertical="center" indent="1"/>
    </xf>
    <xf numFmtId="38" fontId="10" fillId="0" borderId="61" xfId="0" applyNumberFormat="1" applyFont="1" applyBorder="1" applyAlignment="1">
      <alignment horizontal="right" vertical="center"/>
    </xf>
    <xf numFmtId="0" fontId="3" fillId="0" borderId="42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indent="2"/>
    </xf>
    <xf numFmtId="0" fontId="10" fillId="0" borderId="40" xfId="0" applyFont="1" applyBorder="1" applyAlignment="1">
      <alignment horizontal="left" vertical="center" indent="3"/>
    </xf>
    <xf numFmtId="38" fontId="11" fillId="0" borderId="51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indent="4"/>
    </xf>
    <xf numFmtId="0" fontId="11" fillId="0" borderId="40" xfId="0" applyFont="1" applyBorder="1" applyAlignment="1">
      <alignment horizontal="left" vertical="center" indent="2"/>
    </xf>
    <xf numFmtId="40" fontId="11" fillId="0" borderId="62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indent="2"/>
    </xf>
    <xf numFmtId="0" fontId="11" fillId="0" borderId="40" xfId="0" applyFont="1" applyBorder="1" applyAlignment="1">
      <alignment horizontal="left" vertical="center" indent="3"/>
    </xf>
    <xf numFmtId="38" fontId="11" fillId="0" borderId="38" xfId="0" applyNumberFormat="1" applyFont="1" applyBorder="1" applyAlignment="1">
      <alignment horizontal="right" vertical="center"/>
    </xf>
    <xf numFmtId="40" fontId="11" fillId="0" borderId="63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/>
    </xf>
    <xf numFmtId="40" fontId="11" fillId="0" borderId="64" xfId="0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indent="1"/>
    </xf>
    <xf numFmtId="40" fontId="11" fillId="0" borderId="62" xfId="0" applyNumberFormat="1" applyFont="1" applyBorder="1" applyAlignment="1">
      <alignment horizontal="right" vertical="center"/>
    </xf>
    <xf numFmtId="6" fontId="10" fillId="0" borderId="63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left" vertical="center"/>
    </xf>
    <xf numFmtId="0" fontId="0" fillId="0" borderId="65" xfId="0" applyBorder="1" applyAlignment="1">
      <alignment horizontal="center"/>
    </xf>
    <xf numFmtId="0" fontId="0" fillId="0" borderId="32" xfId="0" applyBorder="1" applyAlignment="1">
      <alignment horizontal="center"/>
    </xf>
    <xf numFmtId="0" fontId="14" fillId="0" borderId="66" xfId="0" applyFont="1" applyBorder="1" applyAlignment="1">
      <alignment horizontal="center" vertical="center"/>
    </xf>
    <xf numFmtId="6" fontId="10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6" fontId="14" fillId="3" borderId="57" xfId="0" applyNumberFormat="1" applyFont="1" applyFill="1" applyBorder="1" applyAlignment="1">
      <alignment horizontal="right" vertical="center"/>
    </xf>
    <xf numFmtId="0" fontId="11" fillId="0" borderId="50" xfId="0" applyFont="1" applyBorder="1" applyAlignment="1">
      <alignment horizontal="left" vertical="center" indent="1"/>
    </xf>
    <xf numFmtId="6" fontId="9" fillId="0" borderId="51" xfId="0" applyNumberFormat="1" applyFont="1" applyBorder="1" applyAlignment="1">
      <alignment horizontal="right" vertical="center"/>
    </xf>
    <xf numFmtId="6" fontId="9" fillId="0" borderId="67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0" fontId="11" fillId="0" borderId="68" xfId="0" applyFont="1" applyBorder="1" applyAlignment="1">
      <alignment horizontal="left" vertical="center" indent="1"/>
    </xf>
    <xf numFmtId="0" fontId="11" fillId="0" borderId="69" xfId="0" applyFont="1" applyBorder="1" applyAlignment="1">
      <alignment horizontal="center" vertical="center"/>
    </xf>
    <xf numFmtId="0" fontId="3" fillId="0" borderId="52" xfId="0" applyFont="1" applyBorder="1"/>
    <xf numFmtId="0" fontId="11" fillId="0" borderId="23" xfId="0" applyFont="1" applyBorder="1" applyAlignment="1">
      <alignment horizontal="right" vertical="center"/>
    </xf>
    <xf numFmtId="6" fontId="14" fillId="3" borderId="7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6" fontId="10" fillId="0" borderId="56" xfId="0" applyNumberFormat="1" applyFont="1" applyBorder="1" applyAlignment="1">
      <alignment horizontal="right" vertical="center"/>
    </xf>
    <xf numFmtId="6" fontId="15" fillId="2" borderId="71" xfId="0" applyNumberFormat="1" applyFont="1" applyFill="1" applyBorder="1" applyAlignment="1">
      <alignment horizontal="right" vertical="center"/>
    </xf>
    <xf numFmtId="9" fontId="15" fillId="2" borderId="48" xfId="1" applyFont="1" applyFill="1" applyBorder="1" applyAlignment="1">
      <alignment horizontal="right" vertical="center"/>
    </xf>
    <xf numFmtId="6" fontId="15" fillId="2" borderId="48" xfId="0" applyNumberFormat="1" applyFont="1" applyFill="1" applyBorder="1" applyAlignment="1">
      <alignment horizontal="right" vertical="center"/>
    </xf>
    <xf numFmtId="6" fontId="15" fillId="2" borderId="6" xfId="0" applyNumberFormat="1" applyFont="1" applyFill="1" applyBorder="1" applyAlignment="1">
      <alignment horizontal="right" vertical="center"/>
    </xf>
    <xf numFmtId="6" fontId="15" fillId="2" borderId="64" xfId="0" applyNumberFormat="1" applyFont="1" applyFill="1" applyBorder="1" applyAlignment="1">
      <alignment horizontal="right" vertical="center"/>
    </xf>
    <xf numFmtId="9" fontId="15" fillId="2" borderId="38" xfId="1" applyFont="1" applyFill="1" applyBorder="1" applyAlignment="1">
      <alignment horizontal="right" vertical="center"/>
    </xf>
    <xf numFmtId="6" fontId="15" fillId="2" borderId="38" xfId="0" applyNumberFormat="1" applyFont="1" applyFill="1" applyBorder="1" applyAlignment="1">
      <alignment horizontal="right" vertical="center"/>
    </xf>
    <xf numFmtId="6" fontId="15" fillId="2" borderId="12" xfId="0" applyNumberFormat="1" applyFont="1" applyFill="1" applyBorder="1" applyAlignment="1">
      <alignment horizontal="right" vertical="center"/>
    </xf>
    <xf numFmtId="6" fontId="6" fillId="2" borderId="62" xfId="0" applyNumberFormat="1" applyFont="1" applyFill="1" applyBorder="1" applyAlignment="1">
      <alignment horizontal="right" vertical="center"/>
    </xf>
    <xf numFmtId="6" fontId="6" fillId="2" borderId="38" xfId="0" applyNumberFormat="1" applyFont="1" applyFill="1" applyBorder="1" applyAlignment="1">
      <alignment horizontal="right" vertical="center"/>
    </xf>
    <xf numFmtId="6" fontId="10" fillId="0" borderId="8" xfId="0" applyNumberFormat="1" applyFont="1" applyBorder="1" applyAlignment="1">
      <alignment horizontal="right" vertical="center"/>
    </xf>
    <xf numFmtId="6" fontId="6" fillId="2" borderId="72" xfId="0" applyNumberFormat="1" applyFont="1" applyFill="1" applyBorder="1" applyAlignment="1">
      <alignment horizontal="right" vertical="center"/>
    </xf>
    <xf numFmtId="9" fontId="15" fillId="2" borderId="73" xfId="1" applyFont="1" applyFill="1" applyBorder="1" applyAlignment="1">
      <alignment horizontal="right" vertical="center"/>
    </xf>
    <xf numFmtId="6" fontId="6" fillId="2" borderId="73" xfId="0" applyNumberFormat="1" applyFont="1" applyFill="1" applyBorder="1" applyAlignment="1">
      <alignment horizontal="right" vertical="center"/>
    </xf>
    <xf numFmtId="6" fontId="15" fillId="2" borderId="73" xfId="0" applyNumberFormat="1" applyFont="1" applyFill="1" applyBorder="1" applyAlignment="1">
      <alignment horizontal="right" vertical="center"/>
    </xf>
    <xf numFmtId="6" fontId="15" fillId="2" borderId="74" xfId="0" applyNumberFormat="1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/>
    </xf>
    <xf numFmtId="0" fontId="16" fillId="2" borderId="76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28" xfId="0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6" fontId="9" fillId="3" borderId="61" xfId="0" applyNumberFormat="1" applyFont="1" applyFill="1" applyBorder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indent="3"/>
    </xf>
    <xf numFmtId="38" fontId="11" fillId="0" borderId="64" xfId="0" applyNumberFormat="1" applyFont="1" applyBorder="1" applyAlignment="1">
      <alignment horizontal="right" vertical="center"/>
    </xf>
    <xf numFmtId="9" fontId="11" fillId="0" borderId="38" xfId="0" applyNumberFormat="1" applyFont="1" applyBorder="1" applyAlignment="1">
      <alignment horizontal="center" vertical="center"/>
    </xf>
    <xf numFmtId="38" fontId="11" fillId="0" borderId="72" xfId="0" applyNumberFormat="1" applyFont="1" applyBorder="1" applyAlignment="1">
      <alignment horizontal="right" vertical="center"/>
    </xf>
    <xf numFmtId="0" fontId="11" fillId="0" borderId="54" xfId="0" applyFont="1" applyBorder="1" applyAlignment="1">
      <alignment horizontal="left" vertical="center" indent="2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</cellXfs>
  <cellStyles count="39">
    <cellStyle name="Comma [0] 2" xfId="4"/>
    <cellStyle name="Comma [0] 3" xfId="5"/>
    <cellStyle name="Comma [0] 4" xfId="6"/>
    <cellStyle name="Comma [0] 7" xfId="7"/>
    <cellStyle name="Comma 2" xfId="8"/>
    <cellStyle name="Comma 2 2" xfId="9"/>
    <cellStyle name="Comma 2 3" xfId="10"/>
    <cellStyle name="Comma 2 4" xfId="11"/>
    <cellStyle name="Comma 3" xfId="12"/>
    <cellStyle name="Comma 4" xfId="13"/>
    <cellStyle name="Comma 7" xfId="14"/>
    <cellStyle name="Currency [0] 2" xfId="15"/>
    <cellStyle name="Currency [0] 3" xfId="16"/>
    <cellStyle name="Currency [0] 7" xfId="17"/>
    <cellStyle name="Currency 2" xfId="18"/>
    <cellStyle name="Currency 2 2" xfId="19"/>
    <cellStyle name="Currency 2 3" xfId="20"/>
    <cellStyle name="Currency 3" xfId="21"/>
    <cellStyle name="Currency 4" xfId="22"/>
    <cellStyle name="Currency 7" xfId="23"/>
    <cellStyle name="Normal" xfId="0" builtinId="0"/>
    <cellStyle name="Normal 2" xfId="24"/>
    <cellStyle name="Normal 2 2" xfId="25"/>
    <cellStyle name="Normal 2 3" xfId="26"/>
    <cellStyle name="Normal 3" xfId="27"/>
    <cellStyle name="Normal 3 2" xfId="28"/>
    <cellStyle name="Normal 4" xfId="29"/>
    <cellStyle name="Normal 5" xfId="30"/>
    <cellStyle name="Normal 6" xfId="31"/>
    <cellStyle name="Normal 7" xfId="32"/>
    <cellStyle name="Normal 8" xfId="33"/>
    <cellStyle name="Normal 9" xfId="3"/>
    <cellStyle name="Percent" xfId="1" builtinId="5"/>
    <cellStyle name="Percent 2" xfId="34"/>
    <cellStyle name="Percent 3" xfId="35"/>
    <cellStyle name="Percent 4" xfId="36"/>
    <cellStyle name="Percent 5" xfId="37"/>
    <cellStyle name="Percent 6" xfId="2"/>
    <cellStyle name="Percent 7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5F-Chap-01-1-Class%20Lecture%20Materials%20-%20EXCEL%20PROBL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Chap-Outline"/>
      <sheetName val="1. Notes about taxes"/>
      <sheetName val="2. Tax Computations"/>
      <sheetName val="3. Close Corpora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showGridLines="0" tabSelected="1" workbookViewId="0">
      <selection activeCell="M20" sqref="M20"/>
    </sheetView>
  </sheetViews>
  <sheetFormatPr defaultRowHeight="14.4" x14ac:dyDescent="0.3"/>
  <cols>
    <col min="1" max="1" width="2.5546875" customWidth="1"/>
    <col min="2" max="2" width="1.6640625" style="2" customWidth="1"/>
    <col min="3" max="3" width="4.6640625" style="2" customWidth="1"/>
    <col min="4" max="4" width="19.33203125" style="2" customWidth="1"/>
    <col min="5" max="5" width="15.88671875" style="2" customWidth="1"/>
    <col min="6" max="6" width="12.88671875" style="1" customWidth="1"/>
    <col min="7" max="7" width="5.77734375" style="1" customWidth="1"/>
    <col min="8" max="8" width="13" style="1" customWidth="1"/>
    <col min="9" max="9" width="14.77734375" style="1" customWidth="1"/>
    <col min="10" max="10" width="5.33203125" customWidth="1"/>
    <col min="11" max="18" width="23.6640625" customWidth="1"/>
  </cols>
  <sheetData>
    <row r="1" spans="2:9" ht="24" customHeight="1" x14ac:dyDescent="0.3">
      <c r="B1" s="195" t="s">
        <v>45</v>
      </c>
      <c r="C1" s="194"/>
      <c r="D1" s="194"/>
      <c r="E1" s="194"/>
      <c r="F1" s="194"/>
      <c r="G1" s="194"/>
      <c r="H1" s="194"/>
      <c r="I1" s="193"/>
    </row>
    <row r="2" spans="2:9" x14ac:dyDescent="0.3">
      <c r="B2" s="192"/>
      <c r="C2" s="95" t="s">
        <v>44</v>
      </c>
      <c r="D2" s="95"/>
      <c r="E2" s="95"/>
      <c r="F2" s="94"/>
      <c r="G2" s="93"/>
      <c r="H2" s="92"/>
      <c r="I2" s="144">
        <v>1000000</v>
      </c>
    </row>
    <row r="3" spans="2:9" x14ac:dyDescent="0.3">
      <c r="B3" s="132"/>
      <c r="C3" s="134" t="s">
        <v>43</v>
      </c>
      <c r="D3" s="134"/>
      <c r="E3" s="64"/>
      <c r="F3" s="63"/>
      <c r="G3" s="62"/>
      <c r="H3" s="139"/>
      <c r="I3" s="189">
        <v>-800000</v>
      </c>
    </row>
    <row r="4" spans="2:9" x14ac:dyDescent="0.3">
      <c r="B4" s="132"/>
      <c r="C4" s="134" t="s">
        <v>42</v>
      </c>
      <c r="D4" s="134"/>
      <c r="E4" s="64"/>
      <c r="F4" s="63"/>
      <c r="G4" s="62"/>
      <c r="H4" s="139"/>
      <c r="I4" s="191">
        <f>SUM(I2:I3)</f>
        <v>200000</v>
      </c>
    </row>
    <row r="5" spans="2:9" x14ac:dyDescent="0.3">
      <c r="B5" s="132"/>
      <c r="C5" s="134" t="s">
        <v>41</v>
      </c>
      <c r="D5" s="134"/>
      <c r="E5" s="64"/>
      <c r="F5" s="63"/>
      <c r="G5" s="62"/>
      <c r="H5" s="190"/>
      <c r="I5" s="189">
        <v>-80000</v>
      </c>
    </row>
    <row r="6" spans="2:9" ht="16.2" thickBot="1" x14ac:dyDescent="0.35">
      <c r="B6" s="66"/>
      <c r="C6" s="134"/>
      <c r="D6" s="188" t="s">
        <v>40</v>
      </c>
      <c r="E6" s="71"/>
      <c r="F6" s="125"/>
      <c r="G6" s="124"/>
      <c r="H6" s="187"/>
      <c r="I6" s="186">
        <f>SUM(I4:I5)</f>
        <v>120000</v>
      </c>
    </row>
    <row r="7" spans="2:9" ht="17.399999999999999" x14ac:dyDescent="0.3">
      <c r="B7" s="110"/>
      <c r="C7" s="134"/>
      <c r="D7" s="185" t="s">
        <v>39</v>
      </c>
      <c r="E7" s="184"/>
      <c r="F7" s="184"/>
      <c r="G7" s="183"/>
      <c r="H7" s="182" t="s">
        <v>38</v>
      </c>
      <c r="I7" s="181"/>
    </row>
    <row r="8" spans="2:9" ht="13.05" customHeight="1" x14ac:dyDescent="0.3">
      <c r="B8" s="116"/>
      <c r="C8" s="134"/>
      <c r="D8" s="180">
        <v>0</v>
      </c>
      <c r="E8" s="179">
        <v>50000</v>
      </c>
      <c r="F8" s="178">
        <v>50000</v>
      </c>
      <c r="G8" s="177">
        <v>0.15</v>
      </c>
      <c r="H8" s="176">
        <f>+F8*G8</f>
        <v>7500</v>
      </c>
      <c r="I8" s="175"/>
    </row>
    <row r="9" spans="2:9" ht="13.05" customHeight="1" x14ac:dyDescent="0.3">
      <c r="B9" s="116"/>
      <c r="C9" s="134"/>
      <c r="D9" s="172">
        <f>+E8</f>
        <v>50000</v>
      </c>
      <c r="E9" s="171">
        <v>75000</v>
      </c>
      <c r="F9" s="174">
        <v>25000</v>
      </c>
      <c r="G9" s="170">
        <v>0.25</v>
      </c>
      <c r="H9" s="173">
        <f>+F9*G9</f>
        <v>6250</v>
      </c>
      <c r="I9" s="164"/>
    </row>
    <row r="10" spans="2:9" ht="13.05" customHeight="1" x14ac:dyDescent="0.3">
      <c r="B10" s="116"/>
      <c r="C10" s="134"/>
      <c r="D10" s="172">
        <f>+E9</f>
        <v>75000</v>
      </c>
      <c r="E10" s="171">
        <v>100000</v>
      </c>
      <c r="F10" s="174">
        <v>25000</v>
      </c>
      <c r="G10" s="170">
        <v>0.34</v>
      </c>
      <c r="H10" s="173">
        <f>+F10*G10</f>
        <v>8500</v>
      </c>
      <c r="I10" s="164"/>
    </row>
    <row r="11" spans="2:9" ht="13.05" customHeight="1" x14ac:dyDescent="0.3">
      <c r="B11" s="116"/>
      <c r="C11" s="134"/>
      <c r="D11" s="172">
        <f>+E10</f>
        <v>100000</v>
      </c>
      <c r="E11" s="171">
        <v>335000</v>
      </c>
      <c r="F11" s="174">
        <v>20000</v>
      </c>
      <c r="G11" s="170">
        <v>0.39</v>
      </c>
      <c r="H11" s="173">
        <f>+F11*G11</f>
        <v>7800</v>
      </c>
      <c r="I11" s="164"/>
    </row>
    <row r="12" spans="2:9" ht="13.05" customHeight="1" x14ac:dyDescent="0.3">
      <c r="B12" s="116"/>
      <c r="C12" s="134"/>
      <c r="D12" s="172">
        <f>+E11</f>
        <v>335000</v>
      </c>
      <c r="E12" s="171">
        <v>10000000</v>
      </c>
      <c r="F12" s="171"/>
      <c r="G12" s="170">
        <v>0.34</v>
      </c>
      <c r="H12" s="169">
        <v>0</v>
      </c>
      <c r="I12" s="164"/>
    </row>
    <row r="13" spans="2:9" ht="13.05" customHeight="1" x14ac:dyDescent="0.3">
      <c r="B13" s="116"/>
      <c r="C13" s="134"/>
      <c r="D13" s="172">
        <f>+E12</f>
        <v>10000000</v>
      </c>
      <c r="E13" s="171">
        <v>15000000</v>
      </c>
      <c r="F13" s="171"/>
      <c r="G13" s="170">
        <v>0.35</v>
      </c>
      <c r="H13" s="169">
        <v>0</v>
      </c>
      <c r="I13" s="164"/>
    </row>
    <row r="14" spans="2:9" ht="13.05" customHeight="1" x14ac:dyDescent="0.3">
      <c r="B14" s="116"/>
      <c r="C14" s="134"/>
      <c r="D14" s="172">
        <f>+E13</f>
        <v>15000000</v>
      </c>
      <c r="E14" s="171">
        <v>18333333</v>
      </c>
      <c r="F14" s="171"/>
      <c r="G14" s="170">
        <v>0.38</v>
      </c>
      <c r="H14" s="169">
        <v>0</v>
      </c>
      <c r="I14" s="164"/>
    </row>
    <row r="15" spans="2:9" ht="13.05" customHeight="1" thickBot="1" x14ac:dyDescent="0.35">
      <c r="B15" s="116"/>
      <c r="C15" s="134"/>
      <c r="D15" s="168">
        <f>+E14</f>
        <v>18333333</v>
      </c>
      <c r="E15" s="167"/>
      <c r="F15" s="167"/>
      <c r="G15" s="166">
        <v>0.35</v>
      </c>
      <c r="H15" s="165">
        <v>0</v>
      </c>
      <c r="I15" s="164"/>
    </row>
    <row r="16" spans="2:9" ht="17.399999999999999" x14ac:dyDescent="0.3">
      <c r="B16" s="142"/>
      <c r="C16" s="82" t="s">
        <v>37</v>
      </c>
      <c r="D16" s="82"/>
      <c r="E16" s="163"/>
      <c r="F16" s="162">
        <f>SUM(F8:F15)</f>
        <v>120000</v>
      </c>
      <c r="G16" s="161"/>
      <c r="H16" s="160"/>
      <c r="I16" s="159"/>
    </row>
    <row r="17" spans="2:9" ht="15.6" x14ac:dyDescent="0.3">
      <c r="B17" s="158"/>
      <c r="C17" s="71" t="s">
        <v>36</v>
      </c>
      <c r="D17" s="71"/>
      <c r="E17" s="157"/>
      <c r="F17" s="156"/>
      <c r="G17" s="155"/>
      <c r="H17" s="154">
        <f>SUM(H8:H15)</f>
        <v>30050</v>
      </c>
      <c r="I17" s="153">
        <f>SUM(H8:H15)</f>
        <v>30050</v>
      </c>
    </row>
    <row r="18" spans="2:9" ht="18" thickBot="1" x14ac:dyDescent="0.35">
      <c r="B18" s="152"/>
      <c r="C18" s="88" t="s">
        <v>35</v>
      </c>
      <c r="D18" s="88"/>
      <c r="E18" s="88"/>
      <c r="F18" s="87"/>
      <c r="G18" s="86"/>
      <c r="H18" s="85"/>
      <c r="I18" s="151">
        <f>+I6-I17</f>
        <v>89950</v>
      </c>
    </row>
    <row r="19" spans="2:9" ht="18.600000000000001" customHeight="1" thickBot="1" x14ac:dyDescent="0.35">
      <c r="B19" s="82"/>
      <c r="C19" s="150" t="s">
        <v>34</v>
      </c>
      <c r="D19" s="150"/>
      <c r="E19" s="82"/>
      <c r="F19" s="81"/>
      <c r="G19" s="81"/>
      <c r="H19" s="81"/>
      <c r="I19" s="149"/>
    </row>
    <row r="20" spans="2:9" ht="21" customHeight="1" thickBot="1" x14ac:dyDescent="0.35">
      <c r="B20" s="148" t="s">
        <v>33</v>
      </c>
      <c r="C20" s="147"/>
      <c r="D20" s="147"/>
      <c r="E20" s="147"/>
      <c r="F20" s="147"/>
      <c r="G20" s="147"/>
      <c r="H20" s="147"/>
      <c r="I20" s="146"/>
    </row>
    <row r="21" spans="2:9" x14ac:dyDescent="0.3">
      <c r="B21" s="97"/>
      <c r="C21" s="145" t="s">
        <v>32</v>
      </c>
      <c r="D21" s="145"/>
      <c r="E21" s="95"/>
      <c r="F21" s="94"/>
      <c r="G21" s="93"/>
      <c r="H21" s="92"/>
      <c r="I21" s="144">
        <f>-I5</f>
        <v>80000</v>
      </c>
    </row>
    <row r="22" spans="2:9" x14ac:dyDescent="0.3">
      <c r="B22" s="142"/>
      <c r="C22" s="141" t="s">
        <v>31</v>
      </c>
      <c r="D22" s="141"/>
      <c r="E22" s="64"/>
      <c r="F22" s="130"/>
      <c r="G22" s="129"/>
      <c r="H22" s="139"/>
      <c r="I22" s="143">
        <v>0</v>
      </c>
    </row>
    <row r="23" spans="2:9" x14ac:dyDescent="0.3">
      <c r="B23" s="142"/>
      <c r="C23" s="141" t="s">
        <v>30</v>
      </c>
      <c r="D23" s="141"/>
      <c r="E23" s="64"/>
      <c r="F23" s="130"/>
      <c r="G23" s="129"/>
      <c r="H23" s="139"/>
      <c r="I23" s="140">
        <v>0</v>
      </c>
    </row>
    <row r="24" spans="2:9" x14ac:dyDescent="0.3">
      <c r="B24" s="132"/>
      <c r="C24" s="64" t="s">
        <v>29</v>
      </c>
      <c r="D24" s="64"/>
      <c r="E24" s="64"/>
      <c r="F24" s="130"/>
      <c r="G24" s="129"/>
      <c r="H24" s="139"/>
      <c r="I24" s="122">
        <f>SUM(I21:I23)</f>
        <v>80000</v>
      </c>
    </row>
    <row r="25" spans="2:9" x14ac:dyDescent="0.3">
      <c r="B25" s="132"/>
      <c r="C25" s="64" t="s">
        <v>28</v>
      </c>
      <c r="D25" s="64"/>
      <c r="E25" s="64"/>
      <c r="F25" s="130"/>
      <c r="G25" s="129"/>
      <c r="H25" s="138" t="s">
        <v>27</v>
      </c>
      <c r="I25" s="137"/>
    </row>
    <row r="26" spans="2:9" x14ac:dyDescent="0.3">
      <c r="B26" s="135"/>
      <c r="C26" s="134" t="s">
        <v>26</v>
      </c>
      <c r="D26" s="134"/>
      <c r="E26" s="64"/>
      <c r="F26" s="130"/>
      <c r="G26" s="129"/>
      <c r="H26" s="136">
        <v>-4000</v>
      </c>
      <c r="I26" s="133"/>
    </row>
    <row r="27" spans="2:9" x14ac:dyDescent="0.3">
      <c r="B27" s="135"/>
      <c r="C27" s="134" t="s">
        <v>25</v>
      </c>
      <c r="D27" s="134"/>
      <c r="E27" s="64"/>
      <c r="F27" s="130"/>
      <c r="G27" s="129"/>
      <c r="H27" s="113">
        <v>-16000</v>
      </c>
      <c r="I27" s="133"/>
    </row>
    <row r="28" spans="2:9" x14ac:dyDescent="0.3">
      <c r="B28" s="132"/>
      <c r="C28" s="131" t="s">
        <v>24</v>
      </c>
      <c r="D28" s="64"/>
      <c r="E28" s="64"/>
      <c r="F28" s="130"/>
      <c r="G28" s="129"/>
      <c r="H28" s="92"/>
      <c r="I28" s="128">
        <f>SUM(H26:H27)</f>
        <v>-20000</v>
      </c>
    </row>
    <row r="29" spans="2:9" ht="15" thickBot="1" x14ac:dyDescent="0.35">
      <c r="B29" s="127"/>
      <c r="C29" s="72" t="s">
        <v>23</v>
      </c>
      <c r="D29" s="126"/>
      <c r="E29" s="71"/>
      <c r="F29" s="125"/>
      <c r="G29" s="124"/>
      <c r="H29" s="123"/>
      <c r="I29" s="122">
        <f>SUM(I24:I28)</f>
        <v>60000</v>
      </c>
    </row>
    <row r="30" spans="2:9" x14ac:dyDescent="0.3">
      <c r="B30" s="66"/>
      <c r="C30" s="109"/>
      <c r="D30" s="121" t="s">
        <v>22</v>
      </c>
      <c r="E30" s="78"/>
      <c r="F30" s="120">
        <v>37450</v>
      </c>
      <c r="G30" s="119"/>
      <c r="H30" s="118">
        <v>5156.25</v>
      </c>
      <c r="I30" s="117"/>
    </row>
    <row r="31" spans="2:9" x14ac:dyDescent="0.3">
      <c r="B31" s="116"/>
      <c r="C31" s="115"/>
      <c r="D31" s="114"/>
      <c r="E31" s="64"/>
      <c r="F31" s="113">
        <f>+I29-F30</f>
        <v>22550</v>
      </c>
      <c r="G31" s="112">
        <v>0.25</v>
      </c>
      <c r="H31" s="111">
        <f>+G31*F31</f>
        <v>5637.5</v>
      </c>
      <c r="I31" s="103"/>
    </row>
    <row r="32" spans="2:9" ht="15" thickBot="1" x14ac:dyDescent="0.35">
      <c r="B32" s="110"/>
      <c r="C32" s="109"/>
      <c r="D32" s="108" t="s">
        <v>21</v>
      </c>
      <c r="E32" s="107"/>
      <c r="F32" s="106">
        <f>SUM(F30:F31)</f>
        <v>60000</v>
      </c>
      <c r="G32" s="105"/>
      <c r="H32" s="104">
        <f>SUM(H30:H31)</f>
        <v>10793.75</v>
      </c>
      <c r="I32" s="103"/>
    </row>
    <row r="33" spans="2:9" x14ac:dyDescent="0.3">
      <c r="B33" s="66"/>
      <c r="C33" s="65" t="s">
        <v>20</v>
      </c>
      <c r="D33" s="102"/>
      <c r="E33" s="95"/>
      <c r="F33" s="101"/>
      <c r="G33" s="100"/>
      <c r="H33" s="99"/>
      <c r="I33" s="98">
        <f>+H32</f>
        <v>10793.75</v>
      </c>
    </row>
    <row r="34" spans="2:9" x14ac:dyDescent="0.3">
      <c r="B34" s="97"/>
      <c r="C34" s="96" t="s">
        <v>19</v>
      </c>
      <c r="D34" s="96"/>
      <c r="E34" s="95"/>
      <c r="F34" s="94"/>
      <c r="G34" s="93"/>
      <c r="H34" s="92"/>
      <c r="I34" s="91">
        <v>12000</v>
      </c>
    </row>
    <row r="35" spans="2:9" ht="15" thickBot="1" x14ac:dyDescent="0.35">
      <c r="B35" s="90"/>
      <c r="C35" s="89" t="s">
        <v>18</v>
      </c>
      <c r="D35" s="89"/>
      <c r="E35" s="88"/>
      <c r="F35" s="87"/>
      <c r="G35" s="86"/>
      <c r="H35" s="85"/>
      <c r="I35" s="84">
        <f>+I33-I34</f>
        <v>-1206.25</v>
      </c>
    </row>
    <row r="36" spans="2:9" ht="10.8" customHeight="1" thickBot="1" x14ac:dyDescent="0.35">
      <c r="B36" s="83"/>
      <c r="C36" s="83"/>
      <c r="D36" s="83"/>
      <c r="E36" s="82"/>
      <c r="F36" s="81"/>
      <c r="G36" s="81"/>
      <c r="H36" s="81"/>
      <c r="I36" s="80"/>
    </row>
    <row r="37" spans="2:9" x14ac:dyDescent="0.3">
      <c r="B37" s="73"/>
      <c r="C37" s="79" t="s">
        <v>17</v>
      </c>
      <c r="D37" s="79"/>
      <c r="E37" s="78"/>
      <c r="F37" s="77"/>
      <c r="G37" s="76"/>
      <c r="H37" s="75"/>
      <c r="I37" s="74">
        <f>+I33</f>
        <v>10793.75</v>
      </c>
    </row>
    <row r="38" spans="2:9" x14ac:dyDescent="0.3">
      <c r="B38" s="73"/>
      <c r="C38" s="72" t="s">
        <v>16</v>
      </c>
      <c r="D38" s="72"/>
      <c r="E38" s="71"/>
      <c r="F38" s="70"/>
      <c r="G38" s="69"/>
      <c r="H38" s="68"/>
      <c r="I38" s="67">
        <f>+I17</f>
        <v>30050</v>
      </c>
    </row>
    <row r="39" spans="2:9" x14ac:dyDescent="0.3">
      <c r="B39" s="59"/>
      <c r="C39" s="66" t="s">
        <v>15</v>
      </c>
      <c r="D39" s="65"/>
      <c r="E39" s="64"/>
      <c r="F39" s="63"/>
      <c r="G39" s="62"/>
      <c r="H39" s="61"/>
      <c r="I39" s="60">
        <f>+I38+I37</f>
        <v>40843.75</v>
      </c>
    </row>
    <row r="40" spans="2:9" ht="15" thickBot="1" x14ac:dyDescent="0.35">
      <c r="B40" s="59"/>
      <c r="C40" s="58" t="s">
        <v>14</v>
      </c>
      <c r="D40" s="58"/>
      <c r="E40" s="57"/>
      <c r="F40" s="56"/>
      <c r="G40" s="55"/>
      <c r="H40" s="54">
        <v>200000</v>
      </c>
      <c r="I40" s="53">
        <f>+I39/200000</f>
        <v>0.20421875</v>
      </c>
    </row>
    <row r="41" spans="2:9" ht="10.8" customHeight="1" thickBot="1" x14ac:dyDescent="0.35">
      <c r="B41" s="46"/>
      <c r="C41" s="52"/>
      <c r="D41" s="51"/>
      <c r="E41" s="50"/>
      <c r="F41" s="49"/>
      <c r="G41" s="49"/>
      <c r="H41" s="48"/>
      <c r="I41" s="47"/>
    </row>
    <row r="42" spans="2:9" ht="19.2" customHeight="1" x14ac:dyDescent="0.3">
      <c r="B42" s="46"/>
      <c r="C42" s="10"/>
      <c r="D42" s="45" t="s">
        <v>13</v>
      </c>
      <c r="E42" s="44"/>
      <c r="F42" s="43" t="s">
        <v>12</v>
      </c>
      <c r="G42" s="42"/>
      <c r="H42" s="42"/>
      <c r="I42" s="41"/>
    </row>
    <row r="43" spans="2:9" ht="16.2" customHeight="1" x14ac:dyDescent="0.3">
      <c r="B43" s="40"/>
      <c r="C43" s="10"/>
      <c r="D43" s="39" t="s">
        <v>11</v>
      </c>
      <c r="E43" s="38" t="s">
        <v>10</v>
      </c>
      <c r="F43" s="37" t="s">
        <v>9</v>
      </c>
      <c r="G43" s="36"/>
      <c r="H43" s="35"/>
      <c r="I43" s="34" t="s">
        <v>8</v>
      </c>
    </row>
    <row r="44" spans="2:9" x14ac:dyDescent="0.3">
      <c r="B44" s="33"/>
      <c r="C44" s="10"/>
      <c r="D44" s="32"/>
      <c r="E44" s="31"/>
      <c r="F44" s="30" t="s">
        <v>7</v>
      </c>
      <c r="G44" s="29"/>
      <c r="H44" s="28" t="s">
        <v>6</v>
      </c>
      <c r="I44" s="27" t="s">
        <v>5</v>
      </c>
    </row>
    <row r="45" spans="2:9" ht="13.05" customHeight="1" x14ac:dyDescent="0.3">
      <c r="B45" s="26"/>
      <c r="C45" s="10"/>
      <c r="D45" s="25">
        <v>0</v>
      </c>
      <c r="E45" s="24">
        <v>9225</v>
      </c>
      <c r="F45" s="23">
        <v>0</v>
      </c>
      <c r="G45" s="22" t="s">
        <v>4</v>
      </c>
      <c r="H45" s="21">
        <v>0.1</v>
      </c>
      <c r="I45" s="12">
        <v>0</v>
      </c>
    </row>
    <row r="46" spans="2:9" ht="13.05" customHeight="1" x14ac:dyDescent="0.3">
      <c r="B46" s="20"/>
      <c r="C46" s="10"/>
      <c r="D46" s="17">
        <f>+E45</f>
        <v>9225</v>
      </c>
      <c r="E46" s="19">
        <v>37450</v>
      </c>
      <c r="F46" s="15">
        <v>922.5</v>
      </c>
      <c r="G46" s="14" t="s">
        <v>4</v>
      </c>
      <c r="H46" s="18">
        <v>0.15</v>
      </c>
      <c r="I46" s="12">
        <f>+D46</f>
        <v>9225</v>
      </c>
    </row>
    <row r="47" spans="2:9" ht="13.05" customHeight="1" x14ac:dyDescent="0.3">
      <c r="B47" s="11"/>
      <c r="C47" s="10"/>
      <c r="D47" s="17">
        <f>+E46</f>
        <v>37450</v>
      </c>
      <c r="E47" s="16">
        <v>90750</v>
      </c>
      <c r="F47" s="15">
        <f>+F46+(H46*(E46-I46))</f>
        <v>5156.25</v>
      </c>
      <c r="G47" s="14" t="s">
        <v>4</v>
      </c>
      <c r="H47" s="18">
        <v>0.25</v>
      </c>
      <c r="I47" s="12">
        <f>+D47</f>
        <v>37450</v>
      </c>
    </row>
    <row r="48" spans="2:9" ht="13.05" customHeight="1" x14ac:dyDescent="0.3">
      <c r="B48" s="11"/>
      <c r="C48" s="10"/>
      <c r="D48" s="17">
        <f>+E47</f>
        <v>90750</v>
      </c>
      <c r="E48" s="16">
        <v>189300</v>
      </c>
      <c r="F48" s="15">
        <f>+F47+(H47*(E47-I47))</f>
        <v>18481.25</v>
      </c>
      <c r="G48" s="14" t="s">
        <v>4</v>
      </c>
      <c r="H48" s="18">
        <v>0.28000000000000003</v>
      </c>
      <c r="I48" s="12">
        <f>+D48</f>
        <v>90750</v>
      </c>
    </row>
    <row r="49" spans="2:9" ht="13.05" customHeight="1" x14ac:dyDescent="0.3">
      <c r="B49" s="11"/>
      <c r="C49" s="10"/>
      <c r="D49" s="17">
        <f>+E48</f>
        <v>189300</v>
      </c>
      <c r="E49" s="16">
        <v>411500</v>
      </c>
      <c r="F49" s="15">
        <f>+F48+(H48*(E48-I48))</f>
        <v>46075.25</v>
      </c>
      <c r="G49" s="14" t="s">
        <v>4</v>
      </c>
      <c r="H49" s="18">
        <v>0.33</v>
      </c>
      <c r="I49" s="12">
        <f>+D49</f>
        <v>189300</v>
      </c>
    </row>
    <row r="50" spans="2:9" ht="13.05" customHeight="1" x14ac:dyDescent="0.3">
      <c r="B50" s="11"/>
      <c r="C50" s="10"/>
      <c r="D50" s="17">
        <f>+E49</f>
        <v>411500</v>
      </c>
      <c r="E50" s="16">
        <v>413200</v>
      </c>
      <c r="F50" s="15">
        <f>+F49+(H49*(E49-I49))</f>
        <v>119401.25</v>
      </c>
      <c r="G50" s="14" t="s">
        <v>4</v>
      </c>
      <c r="H50" s="13">
        <v>0.35</v>
      </c>
      <c r="I50" s="12">
        <f>+D50</f>
        <v>411500</v>
      </c>
    </row>
    <row r="51" spans="2:9" ht="13.05" customHeight="1" thickBot="1" x14ac:dyDescent="0.35">
      <c r="B51" s="11"/>
      <c r="C51" s="10"/>
      <c r="D51" s="9">
        <f>+E50</f>
        <v>413200</v>
      </c>
      <c r="E51" s="8"/>
      <c r="F51" s="7">
        <f>+F50+(H50*(E50-I50))</f>
        <v>119996.25</v>
      </c>
      <c r="G51" s="6" t="s">
        <v>4</v>
      </c>
      <c r="H51" s="5">
        <v>0.39600000000000002</v>
      </c>
      <c r="I51" s="4">
        <f>+D51</f>
        <v>413200</v>
      </c>
    </row>
    <row r="52" spans="2:9" ht="15.6" customHeight="1" x14ac:dyDescent="0.3">
      <c r="C52" s="3" t="s">
        <v>3</v>
      </c>
      <c r="D52" s="3"/>
    </row>
    <row r="53" spans="2:9" ht="15.6" customHeight="1" x14ac:dyDescent="0.3">
      <c r="C53" s="3" t="s">
        <v>2</v>
      </c>
      <c r="D53" s="3"/>
    </row>
    <row r="54" spans="2:9" ht="15.6" customHeight="1" x14ac:dyDescent="0.3">
      <c r="C54" s="3" t="s">
        <v>1</v>
      </c>
      <c r="D54" s="3"/>
    </row>
    <row r="55" spans="2:9" ht="15.6" customHeight="1" x14ac:dyDescent="0.3">
      <c r="C55" s="2" t="s">
        <v>0</v>
      </c>
    </row>
  </sheetData>
  <mergeCells count="9">
    <mergeCell ref="D7:G7"/>
    <mergeCell ref="B1:I1"/>
    <mergeCell ref="B20:I20"/>
    <mergeCell ref="D42:E42"/>
    <mergeCell ref="F43:G43"/>
    <mergeCell ref="F44:G44"/>
    <mergeCell ref="F42:I42"/>
    <mergeCell ref="D43:D44"/>
    <mergeCell ref="E43:E44"/>
  </mergeCells>
  <pageMargins left="1" right="0.7" top="0.5" bottom="0.5" header="0.3" footer="0.3"/>
  <pageSetup scale="88" orientation="portrait" r:id="rId1"/>
  <headerFooter>
    <oddFooter>&amp;L&amp;9&amp;F,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Sarah's Tax Issues</vt:lpstr>
      <vt:lpstr>'4. Sarah''s Tax Issues'!Print_Area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dcterms:created xsi:type="dcterms:W3CDTF">2015-07-24T18:03:57Z</dcterms:created>
  <dcterms:modified xsi:type="dcterms:W3CDTF">2015-07-24T18:05:09Z</dcterms:modified>
</cp:coreProperties>
</file>