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A. CORPORATE TAX --------------April-27-2016\2.-Corp-Tax-Class Problems-2016\"/>
    </mc:Choice>
  </mc:AlternateContent>
  <bookViews>
    <workbookView xWindow="0" yWindow="0" windowWidth="28755" windowHeight="12270"/>
  </bookViews>
  <sheets>
    <sheet name="4. Consol problem" sheetId="1" r:id="rId1"/>
  </sheets>
  <definedNames>
    <definedName name="_xlnm.Print_Area" localSheetId="0">'4. Consol problem'!$A$1:$M$61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J5" i="1"/>
  <c r="J6" i="1" s="1"/>
  <c r="M8" i="1"/>
  <c r="H26" i="1" s="1"/>
  <c r="H27" i="1" s="1"/>
  <c r="H25" i="1"/>
  <c r="H28" i="1" s="1"/>
  <c r="J7" i="1" l="1"/>
  <c r="M7" i="1" s="1"/>
  <c r="H7" i="1"/>
  <c r="H34" i="1"/>
  <c r="M10" i="1" l="1"/>
  <c r="H33" i="1"/>
  <c r="H35" i="1" s="1"/>
  <c r="H36" i="1" s="1"/>
  <c r="H37" i="1" s="1"/>
  <c r="H39" i="1" s="1"/>
</calcChain>
</file>

<file path=xl/sharedStrings.xml><?xml version="1.0" encoding="utf-8"?>
<sst xmlns="http://schemas.openxmlformats.org/spreadsheetml/2006/main" count="99" uniqueCount="58">
  <si>
    <t>Other</t>
  </si>
  <si>
    <t>e</t>
  </si>
  <si>
    <t>d</t>
  </si>
  <si>
    <t>c</t>
  </si>
  <si>
    <t>b</t>
  </si>
  <si>
    <t>a</t>
  </si>
  <si>
    <t>been reported, if Seattle, Inc. had paid dividends of $1,000,000 instead of $300,000?</t>
  </si>
  <si>
    <t>What is the amount of the increase in consolidated taxable income that would have</t>
  </si>
  <si>
    <t>A</t>
  </si>
  <si>
    <t>What is ending balance in the deferred income tax liability account for Big-Corporation?</t>
  </si>
  <si>
    <t>What is Big-Corp's total federal taxable income for 2015 on a consolidated form 1120?</t>
  </si>
  <si>
    <t>C</t>
  </si>
  <si>
    <t>caused by a difference between GAAP and Tax rules related to this intercorporate investment.</t>
  </si>
  <si>
    <t>There is no difference between "GAAP" and "Tax" revenue and expense other than those</t>
  </si>
  <si>
    <t>Big-Corporation is in the 40% federal income tax bracket. There is no state income tax.</t>
  </si>
  <si>
    <t>Seattle, Inc. has been a profitable corporation and does not have a carryover of credits or losses.</t>
  </si>
  <si>
    <t>Big-Corporation purchased all of the stock of Seattle, Inc. for $10,000,000 on January 1, 2015.</t>
  </si>
  <si>
    <t>Big-Corporation owns 100% of the stock of Seattle Inc. Both are domestic Corporations.</t>
  </si>
  <si>
    <t>Continue to use financial statements above for 2015, but use this revised information.</t>
  </si>
  <si>
    <t>Deferred income tax liability</t>
  </si>
  <si>
    <t>Tax rate</t>
  </si>
  <si>
    <t>Additional future taxable income</t>
  </si>
  <si>
    <t>Less future Dividend Received Deduction</t>
  </si>
  <si>
    <t xml:space="preserve">Big's share of Seattle's undistributed earnings </t>
  </si>
  <si>
    <t>Big's share of dividends from Seattle</t>
  </si>
  <si>
    <t>Big's share of after-tax earnings of Seattle</t>
  </si>
  <si>
    <t>Use information provided above for Big-Corporation and Seattle, Inc.</t>
  </si>
  <si>
    <t>Dividend income from Seattle</t>
  </si>
  <si>
    <t>Big-Corporation Net Income</t>
  </si>
  <si>
    <t>(from its own operations and from its investment in Seattle Corporation)?</t>
  </si>
  <si>
    <t>What is Big Corporation's total federal taxable income for 2015</t>
  </si>
  <si>
    <t>D</t>
  </si>
  <si>
    <t>Yes</t>
  </si>
  <si>
    <t>No</t>
  </si>
  <si>
    <t>Consol-1120</t>
  </si>
  <si>
    <t>Consol-GAAP</t>
  </si>
  <si>
    <t>Is Big-Corp. allowed to issue consolidated GAAP statements and a consolidated tax return?</t>
  </si>
  <si>
    <t>B</t>
  </si>
  <si>
    <t>There is no difference between "GAAP" and "Tax" revenue and expenses other than those</t>
  </si>
  <si>
    <t>Seattle, Inc. has been a profitable corporation and has no carryover of credits or losses.</t>
  </si>
  <si>
    <t>Big-Corporation continues to own 60% of stock of Seattle, Inc. Both are domestic Corporations.</t>
  </si>
  <si>
    <t>Big-Corporation bought 60% the stock of Seattle, Inc. for $5,000,000 on Jan. 1, 2015.</t>
  </si>
  <si>
    <t xml:space="preserve"> Total dividends paid by Seattle, Inc. on Dec. 15</t>
  </si>
  <si>
    <t xml:space="preserve"> Net income after tax</t>
  </si>
  <si>
    <t xml:space="preserve"> U.S. Corporate Income Tax-40% </t>
  </si>
  <si>
    <t xml:space="preserve"> Net Income before tax</t>
  </si>
  <si>
    <t xml:space="preserve"> Expenses</t>
  </si>
  <si>
    <t>Seattle, Inc.</t>
  </si>
  <si>
    <t>Big-Corp.</t>
  </si>
  <si>
    <t>Calendar Year: 2015</t>
  </si>
  <si>
    <t>Use this information for 2015, for Big-Corporation (for the next three questions).</t>
  </si>
  <si>
    <t>Less: div. received deduction (80%)</t>
  </si>
  <si>
    <t>Tax return does not include dividend income from sub, and there is no DRD.</t>
  </si>
  <si>
    <t xml:space="preserve">In the consolidating eliminating entry-Div. Received and Div. Paid accounts are eliminated. </t>
  </si>
  <si>
    <t>See Textbook page 5-18+. If consolidated return is filed, the Dividend Received</t>
  </si>
  <si>
    <t>account on parent's books is offset by Div. Paid account on subsidiary's books.</t>
  </si>
  <si>
    <t>Big-Corp. income statement above does not include impact of dividends from Seattle.</t>
  </si>
  <si>
    <t xml:space="preserve"> Revenue (Gross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</si>
</sst>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6" formatCode="&quot;$&quot;#,##0_);[Red]\(&quot;$&quot;#,##0\)"/>
  </numFmts>
  <fonts count="19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6" fontId="5" fillId="0" borderId="0" xfId="0" applyNumberFormat="1" applyFont="1" applyBorder="1" applyAlignment="1">
      <alignment vertical="center"/>
    </xf>
    <xf numFmtId="6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" fontId="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5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6" fontId="6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6" fontId="10" fillId="0" borderId="0" xfId="0" applyNumberFormat="1" applyFont="1" applyBorder="1" applyAlignment="1">
      <alignment vertical="center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9" fontId="11" fillId="0" borderId="0" xfId="1" applyFont="1" applyBorder="1" applyAlignment="1">
      <alignment horizontal="right" vertical="center"/>
    </xf>
    <xf numFmtId="9" fontId="11" fillId="2" borderId="0" xfId="1" applyFont="1" applyFill="1" applyBorder="1" applyAlignment="1">
      <alignment horizontal="right" vertical="center"/>
    </xf>
    <xf numFmtId="5" fontId="11" fillId="2" borderId="0" xfId="0" applyNumberFormat="1" applyFont="1" applyFill="1" applyBorder="1" applyAlignment="1">
      <alignment horizontal="left" vertical="center"/>
    </xf>
    <xf numFmtId="5" fontId="11" fillId="0" borderId="0" xfId="0" applyNumberFormat="1" applyFont="1" applyBorder="1" applyAlignment="1">
      <alignment horizontal="right" vertical="center"/>
    </xf>
    <xf numFmtId="5" fontId="11" fillId="2" borderId="0" xfId="0" applyNumberFormat="1" applyFont="1" applyFill="1" applyBorder="1" applyAlignment="1">
      <alignment horizontal="right" vertical="center"/>
    </xf>
    <xf numFmtId="5" fontId="12" fillId="2" borderId="0" xfId="0" applyNumberFormat="1" applyFont="1" applyFill="1" applyBorder="1" applyAlignment="1">
      <alignment horizontal="right" vertical="center"/>
    </xf>
    <xf numFmtId="5" fontId="11" fillId="0" borderId="0" xfId="0" applyNumberFormat="1" applyFont="1" applyBorder="1" applyAlignment="1">
      <alignment horizontal="left" vertical="center"/>
    </xf>
    <xf numFmtId="5" fontId="11" fillId="2" borderId="0" xfId="0" applyNumberFormat="1" applyFont="1" applyFill="1" applyBorder="1" applyAlignment="1">
      <alignment horizontal="left" vertical="center" indent="1"/>
    </xf>
    <xf numFmtId="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6" fontId="1" fillId="0" borderId="0" xfId="0" applyNumberFormat="1" applyFont="1" applyBorder="1" applyAlignment="1">
      <alignment vertical="center"/>
    </xf>
    <xf numFmtId="6" fontId="14" fillId="0" borderId="1" xfId="0" applyNumberFormat="1" applyFont="1" applyBorder="1" applyAlignment="1">
      <alignment vertical="center"/>
    </xf>
    <xf numFmtId="6" fontId="14" fillId="0" borderId="2" xfId="0" applyNumberFormat="1" applyFont="1" applyBorder="1" applyAlignment="1">
      <alignment vertical="center"/>
    </xf>
    <xf numFmtId="6" fontId="14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6" fontId="14" fillId="0" borderId="4" xfId="0" applyNumberFormat="1" applyFont="1" applyBorder="1" applyAlignment="1">
      <alignment vertical="center"/>
    </xf>
    <xf numFmtId="6" fontId="14" fillId="0" borderId="5" xfId="0" applyNumberFormat="1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8" fontId="14" fillId="0" borderId="6" xfId="0" applyNumberFormat="1" applyFont="1" applyBorder="1" applyAlignment="1">
      <alignment vertical="center"/>
    </xf>
    <xf numFmtId="38" fontId="14" fillId="0" borderId="8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38" fontId="14" fillId="0" borderId="12" xfId="0" applyNumberFormat="1" applyFont="1" applyBorder="1" applyAlignment="1">
      <alignment vertical="center"/>
    </xf>
    <xf numFmtId="38" fontId="14" fillId="0" borderId="13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38" fontId="14" fillId="0" borderId="15" xfId="0" applyNumberFormat="1" applyFont="1" applyBorder="1" applyAlignment="1">
      <alignment vertical="center"/>
    </xf>
    <xf numFmtId="38" fontId="14" fillId="0" borderId="16" xfId="0" applyNumberFormat="1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6" fontId="14" fillId="0" borderId="18" xfId="0" applyNumberFormat="1" applyFont="1" applyBorder="1" applyAlignment="1">
      <alignment vertical="center"/>
    </xf>
    <xf numFmtId="6" fontId="14" fillId="0" borderId="19" xfId="0" applyNumberFormat="1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indent="1"/>
    </xf>
    <xf numFmtId="6" fontId="10" fillId="2" borderId="2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6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tabSelected="1" zoomScale="150" zoomScaleNormal="150" workbookViewId="0">
      <selection activeCell="R12" sqref="R12"/>
    </sheetView>
  </sheetViews>
  <sheetFormatPr defaultRowHeight="18.75" x14ac:dyDescent="0.3"/>
  <cols>
    <col min="1" max="1" width="3.42578125" customWidth="1"/>
    <col min="2" max="2" width="4.28515625" style="5" customWidth="1"/>
    <col min="3" max="3" width="2.7109375" style="4" customWidth="1"/>
    <col min="4" max="4" width="13" style="3" customWidth="1"/>
    <col min="5" max="5" width="2" style="3" customWidth="1"/>
    <col min="6" max="6" width="12.7109375" style="3" customWidth="1"/>
    <col min="7" max="7" width="3.5703125" style="3" customWidth="1"/>
    <col min="8" max="8" width="15.5703125" style="2" customWidth="1"/>
    <col min="9" max="9" width="2.7109375" style="2" customWidth="1"/>
    <col min="10" max="10" width="17" style="2" customWidth="1"/>
    <col min="11" max="11" width="3.5703125" style="2" customWidth="1"/>
    <col min="12" max="12" width="16.85546875" style="2" customWidth="1"/>
    <col min="13" max="13" width="9.7109375" style="1" customWidth="1"/>
    <col min="14" max="14" width="12.7109375" customWidth="1"/>
    <col min="15" max="15" width="16.140625" customWidth="1"/>
  </cols>
  <sheetData>
    <row r="1" spans="2:13" s="6" customFormat="1" ht="18" customHeight="1" x14ac:dyDescent="0.2">
      <c r="B1" s="14" t="s">
        <v>50</v>
      </c>
      <c r="C1" s="21"/>
      <c r="D1" s="70"/>
      <c r="E1" s="70"/>
      <c r="F1" s="70"/>
      <c r="G1" s="70"/>
      <c r="H1" s="69"/>
      <c r="I1" s="69"/>
      <c r="J1" s="69"/>
      <c r="K1" s="69"/>
      <c r="L1" s="68"/>
      <c r="M1" s="67"/>
    </row>
    <row r="2" spans="2:13" s="6" customFormat="1" ht="18" customHeight="1" x14ac:dyDescent="0.2">
      <c r="B2" s="66"/>
      <c r="C2" s="65"/>
      <c r="D2" s="65" t="s">
        <v>49</v>
      </c>
      <c r="E2" s="65"/>
      <c r="F2" s="65"/>
      <c r="G2" s="65"/>
      <c r="H2" s="73" t="s">
        <v>48</v>
      </c>
      <c r="I2" s="74"/>
      <c r="J2" s="73" t="s">
        <v>47</v>
      </c>
      <c r="K2" s="74"/>
      <c r="L2" s="8"/>
      <c r="M2" s="7"/>
    </row>
    <row r="3" spans="2:13" s="6" customFormat="1" ht="18" customHeight="1" x14ac:dyDescent="0.2">
      <c r="B3" s="64" t="s">
        <v>57</v>
      </c>
      <c r="C3" s="58"/>
      <c r="D3" s="58"/>
      <c r="E3" s="58"/>
      <c r="F3" s="58"/>
      <c r="G3" s="58"/>
      <c r="H3" s="63">
        <v>9000000</v>
      </c>
      <c r="I3" s="62"/>
      <c r="J3" s="63">
        <v>7000000</v>
      </c>
      <c r="K3" s="62"/>
      <c r="L3" s="8"/>
      <c r="M3" s="7"/>
    </row>
    <row r="4" spans="2:13" s="6" customFormat="1" ht="18" customHeight="1" x14ac:dyDescent="0.2">
      <c r="B4" s="55" t="s">
        <v>46</v>
      </c>
      <c r="C4" s="54"/>
      <c r="D4" s="54"/>
      <c r="E4" s="54"/>
      <c r="F4" s="54"/>
      <c r="G4" s="61"/>
      <c r="H4" s="60">
        <v>-6000000</v>
      </c>
      <c r="I4" s="59"/>
      <c r="J4" s="60">
        <v>-5000000</v>
      </c>
      <c r="K4" s="59"/>
      <c r="L4" s="8"/>
      <c r="M4" s="7"/>
    </row>
    <row r="5" spans="2:13" s="6" customFormat="1" ht="18" customHeight="1" x14ac:dyDescent="0.2">
      <c r="B5" s="55" t="s">
        <v>45</v>
      </c>
      <c r="C5" s="58"/>
      <c r="D5" s="58"/>
      <c r="E5" s="58"/>
      <c r="F5" s="58"/>
      <c r="G5" s="58"/>
      <c r="H5" s="57">
        <f>SUM(H3:H4)</f>
        <v>3000000</v>
      </c>
      <c r="I5" s="56"/>
      <c r="J5" s="57">
        <f>SUM(J3:J4)</f>
        <v>2000000</v>
      </c>
      <c r="K5" s="56"/>
      <c r="L5" s="8"/>
      <c r="M5" s="7"/>
    </row>
    <row r="6" spans="2:13" s="6" customFormat="1" ht="18" customHeight="1" x14ac:dyDescent="0.2">
      <c r="B6" s="55" t="s">
        <v>44</v>
      </c>
      <c r="C6" s="54"/>
      <c r="D6" s="54"/>
      <c r="E6" s="54"/>
      <c r="F6" s="54"/>
      <c r="G6" s="54"/>
      <c r="H6" s="52">
        <f>-H5*0.4</f>
        <v>-1200000</v>
      </c>
      <c r="I6" s="53"/>
      <c r="J6" s="52">
        <f>-J5*0.4</f>
        <v>-800000</v>
      </c>
      <c r="K6" s="51"/>
      <c r="L6" s="8"/>
      <c r="M6" s="7"/>
    </row>
    <row r="7" spans="2:13" s="6" customFormat="1" ht="18" customHeight="1" x14ac:dyDescent="0.2">
      <c r="B7" s="50" t="s">
        <v>43</v>
      </c>
      <c r="C7" s="49"/>
      <c r="D7" s="49"/>
      <c r="E7" s="49"/>
      <c r="F7" s="49"/>
      <c r="G7" s="48"/>
      <c r="H7" s="47">
        <f>SUM(H5:H6)</f>
        <v>1800000</v>
      </c>
      <c r="I7" s="46"/>
      <c r="J7" s="47">
        <f>SUM(J5:J6)</f>
        <v>1200000</v>
      </c>
      <c r="K7" s="46"/>
      <c r="L7" s="9">
        <v>0.6</v>
      </c>
      <c r="M7" s="40">
        <f>+L7*J7</f>
        <v>720000</v>
      </c>
    </row>
    <row r="8" spans="2:13" s="6" customFormat="1" ht="18" customHeight="1" x14ac:dyDescent="0.2">
      <c r="B8" s="45" t="s">
        <v>42</v>
      </c>
      <c r="C8" s="44"/>
      <c r="D8" s="44"/>
      <c r="E8" s="44"/>
      <c r="F8" s="44"/>
      <c r="G8" s="44"/>
      <c r="H8" s="43"/>
      <c r="I8" s="41"/>
      <c r="J8" s="42">
        <v>300000</v>
      </c>
      <c r="K8" s="41"/>
      <c r="L8" s="9">
        <v>0.6</v>
      </c>
      <c r="M8" s="40">
        <f>+L8*J8</f>
        <v>180000</v>
      </c>
    </row>
    <row r="9" spans="2:13" s="6" customFormat="1" ht="18" customHeight="1" x14ac:dyDescent="0.2">
      <c r="B9" s="78" t="s">
        <v>56</v>
      </c>
      <c r="C9" s="76"/>
      <c r="D9" s="76"/>
      <c r="E9" s="76"/>
      <c r="F9" s="76"/>
      <c r="G9" s="76"/>
      <c r="H9" s="77"/>
      <c r="I9" s="77"/>
      <c r="J9" s="77"/>
      <c r="K9" s="77"/>
      <c r="L9" s="9"/>
      <c r="M9" s="40"/>
    </row>
    <row r="10" spans="2:13" s="6" customFormat="1" ht="16.149999999999999" customHeight="1" x14ac:dyDescent="0.2">
      <c r="B10" s="11" t="s">
        <v>41</v>
      </c>
      <c r="C10" s="10"/>
      <c r="D10" s="10"/>
      <c r="E10" s="10"/>
      <c r="F10" s="10"/>
      <c r="G10" s="10"/>
      <c r="H10" s="8"/>
      <c r="I10" s="8"/>
      <c r="J10" s="8"/>
      <c r="K10" s="8"/>
      <c r="L10" s="9"/>
      <c r="M10" s="40">
        <f>+M7-M8</f>
        <v>540000</v>
      </c>
    </row>
    <row r="11" spans="2:13" s="6" customFormat="1" ht="16.149999999999999" customHeight="1" x14ac:dyDescent="0.2">
      <c r="B11" s="11" t="s">
        <v>40</v>
      </c>
      <c r="D11" s="10"/>
      <c r="E11" s="10"/>
      <c r="F11" s="10"/>
      <c r="G11" s="10"/>
      <c r="H11" s="8"/>
      <c r="I11" s="8"/>
      <c r="J11" s="8"/>
      <c r="K11" s="8"/>
      <c r="L11" s="8"/>
      <c r="M11" s="7"/>
    </row>
    <row r="12" spans="2:13" s="6" customFormat="1" ht="16.149999999999999" customHeight="1" x14ac:dyDescent="0.2">
      <c r="B12" s="11" t="s">
        <v>39</v>
      </c>
      <c r="D12" s="10"/>
      <c r="E12" s="10"/>
      <c r="F12" s="10"/>
      <c r="G12" s="10"/>
      <c r="H12" s="8"/>
      <c r="I12" s="8"/>
      <c r="J12" s="8"/>
      <c r="K12" s="9"/>
      <c r="L12" s="8"/>
      <c r="M12" s="7"/>
    </row>
    <row r="13" spans="2:13" s="6" customFormat="1" ht="16.149999999999999" customHeight="1" x14ac:dyDescent="0.2">
      <c r="B13" s="11" t="s">
        <v>14</v>
      </c>
      <c r="D13" s="10"/>
      <c r="E13" s="10"/>
      <c r="F13" s="10"/>
      <c r="G13" s="10"/>
      <c r="H13" s="8"/>
      <c r="I13" s="8"/>
      <c r="J13" s="8"/>
      <c r="K13" s="9"/>
      <c r="L13" s="8"/>
      <c r="M13" s="7"/>
    </row>
    <row r="14" spans="2:13" s="6" customFormat="1" ht="16.149999999999999" customHeight="1" x14ac:dyDescent="0.2">
      <c r="B14" s="11" t="s">
        <v>38</v>
      </c>
      <c r="D14" s="10"/>
      <c r="E14" s="10"/>
      <c r="F14" s="10"/>
      <c r="G14" s="10"/>
      <c r="H14" s="8"/>
      <c r="I14" s="8"/>
      <c r="J14" s="8"/>
      <c r="K14" s="9"/>
      <c r="L14" s="8"/>
      <c r="M14" s="7"/>
    </row>
    <row r="15" spans="2:13" s="6" customFormat="1" ht="16.149999999999999" customHeight="1" x14ac:dyDescent="0.2">
      <c r="B15" s="11" t="s">
        <v>12</v>
      </c>
      <c r="D15" s="10"/>
      <c r="E15" s="10"/>
      <c r="F15" s="10"/>
      <c r="G15" s="10"/>
      <c r="H15" s="8"/>
      <c r="I15" s="8"/>
      <c r="J15" s="8"/>
      <c r="K15" s="9"/>
      <c r="L15" s="8"/>
      <c r="M15" s="7"/>
    </row>
    <row r="16" spans="2:13" s="6" customFormat="1" ht="3.75" customHeight="1" x14ac:dyDescent="0.2">
      <c r="B16" s="11"/>
      <c r="D16" s="10"/>
      <c r="E16" s="10"/>
      <c r="F16" s="10"/>
      <c r="G16" s="10"/>
      <c r="H16" s="8"/>
      <c r="I16" s="8"/>
      <c r="J16" s="8"/>
      <c r="K16" s="9"/>
      <c r="L16" s="8"/>
      <c r="M16" s="7"/>
    </row>
    <row r="17" spans="1:14" s="6" customFormat="1" ht="18" customHeight="1" x14ac:dyDescent="0.2">
      <c r="A17" s="16" t="s">
        <v>37</v>
      </c>
      <c r="B17" s="15">
        <v>1</v>
      </c>
      <c r="C17" s="11" t="s">
        <v>36</v>
      </c>
      <c r="D17" s="10"/>
      <c r="E17" s="10"/>
      <c r="F17" s="10"/>
      <c r="G17" s="10"/>
      <c r="H17" s="8"/>
      <c r="I17" s="8"/>
      <c r="J17" s="8"/>
      <c r="K17" s="9"/>
      <c r="L17" s="8"/>
      <c r="M17" s="7"/>
    </row>
    <row r="18" spans="1:14" s="6" customFormat="1" ht="18" customHeight="1" x14ac:dyDescent="0.2">
      <c r="B18" s="12"/>
      <c r="C18" s="11"/>
      <c r="D18" s="39" t="s">
        <v>35</v>
      </c>
      <c r="E18" s="10"/>
      <c r="F18" s="39" t="s">
        <v>34</v>
      </c>
      <c r="G18" s="10"/>
      <c r="H18" s="8"/>
      <c r="I18" s="8"/>
      <c r="J18" s="39" t="s">
        <v>35</v>
      </c>
      <c r="K18" s="10"/>
      <c r="L18" s="39" t="s">
        <v>34</v>
      </c>
      <c r="M18" s="7"/>
    </row>
    <row r="19" spans="1:14" s="6" customFormat="1" ht="18" customHeight="1" x14ac:dyDescent="0.2">
      <c r="B19" s="12"/>
      <c r="C19" s="14" t="s">
        <v>5</v>
      </c>
      <c r="D19" s="38" t="s">
        <v>32</v>
      </c>
      <c r="E19" s="38"/>
      <c r="F19" s="38" t="s">
        <v>32</v>
      </c>
      <c r="G19" s="10"/>
      <c r="H19" s="8"/>
      <c r="I19" s="8" t="s">
        <v>3</v>
      </c>
      <c r="J19" s="37" t="s">
        <v>33</v>
      </c>
      <c r="K19" s="9"/>
      <c r="L19" s="37" t="s">
        <v>33</v>
      </c>
      <c r="M19" s="7"/>
    </row>
    <row r="20" spans="1:14" s="6" customFormat="1" ht="18" customHeight="1" x14ac:dyDescent="0.2">
      <c r="B20" s="12"/>
      <c r="C20" s="14" t="s">
        <v>4</v>
      </c>
      <c r="D20" s="38" t="s">
        <v>32</v>
      </c>
      <c r="E20" s="38"/>
      <c r="F20" s="38" t="s">
        <v>33</v>
      </c>
      <c r="G20" s="10"/>
      <c r="H20" s="8"/>
      <c r="I20" s="8" t="s">
        <v>2</v>
      </c>
      <c r="J20" s="37" t="s">
        <v>33</v>
      </c>
      <c r="K20" s="9"/>
      <c r="L20" s="37" t="s">
        <v>32</v>
      </c>
      <c r="M20" s="7"/>
    </row>
    <row r="21" spans="1:14" s="6" customFormat="1" ht="5.25" customHeight="1" x14ac:dyDescent="0.2">
      <c r="B21" s="12"/>
      <c r="C21" s="11"/>
      <c r="D21" s="10"/>
      <c r="E21" s="10"/>
      <c r="F21" s="10"/>
      <c r="G21" s="10"/>
      <c r="H21" s="8"/>
      <c r="I21" s="8"/>
      <c r="J21" s="8"/>
      <c r="K21" s="9"/>
      <c r="L21" s="8"/>
      <c r="M21" s="7"/>
    </row>
    <row r="22" spans="1:14" s="6" customFormat="1" ht="18" customHeight="1" x14ac:dyDescent="0.2">
      <c r="A22" s="16" t="s">
        <v>31</v>
      </c>
      <c r="B22" s="15">
        <v>2</v>
      </c>
      <c r="C22" s="11" t="s">
        <v>30</v>
      </c>
      <c r="D22" s="10"/>
      <c r="E22" s="10"/>
      <c r="F22" s="10"/>
      <c r="G22" s="10"/>
      <c r="H22" s="8"/>
      <c r="I22" s="8"/>
      <c r="J22" s="8"/>
      <c r="K22" s="9"/>
      <c r="L22" s="8"/>
      <c r="M22" s="7"/>
    </row>
    <row r="23" spans="1:14" s="6" customFormat="1" ht="18" customHeight="1" x14ac:dyDescent="0.2">
      <c r="B23" s="12"/>
      <c r="C23" s="11" t="s">
        <v>29</v>
      </c>
      <c r="D23" s="10"/>
      <c r="E23" s="10"/>
      <c r="F23" s="10"/>
      <c r="G23" s="10"/>
      <c r="H23" s="8"/>
      <c r="I23" s="8"/>
      <c r="J23" s="8"/>
      <c r="K23" s="9"/>
      <c r="L23" s="8"/>
      <c r="M23" s="7"/>
    </row>
    <row r="24" spans="1:14" s="6" customFormat="1" ht="18" customHeight="1" x14ac:dyDescent="0.2">
      <c r="B24" s="12"/>
      <c r="C24" s="14" t="s">
        <v>5</v>
      </c>
      <c r="D24" s="13">
        <v>3000000</v>
      </c>
      <c r="E24" s="10" t="s">
        <v>4</v>
      </c>
      <c r="F24" s="13">
        <v>3024000</v>
      </c>
      <c r="G24" s="10" t="s">
        <v>3</v>
      </c>
      <c r="H24" s="13">
        <v>3048000</v>
      </c>
      <c r="I24" s="8" t="s">
        <v>2</v>
      </c>
      <c r="J24" s="13">
        <v>3036000</v>
      </c>
      <c r="K24" s="9" t="s">
        <v>1</v>
      </c>
      <c r="L24" s="13" t="s">
        <v>0</v>
      </c>
      <c r="M24" s="7"/>
    </row>
    <row r="25" spans="1:14" s="21" customFormat="1" ht="12.6" customHeight="1" x14ac:dyDescent="0.2">
      <c r="B25" s="26"/>
      <c r="C25" s="17"/>
      <c r="D25" s="36" t="s">
        <v>28</v>
      </c>
      <c r="E25" s="27"/>
      <c r="F25" s="31"/>
      <c r="G25" s="27"/>
      <c r="H25" s="33">
        <f>+H5</f>
        <v>3000000</v>
      </c>
      <c r="I25" s="22"/>
      <c r="J25" s="32"/>
      <c r="K25" s="23"/>
      <c r="L25" s="32"/>
      <c r="M25" s="7"/>
      <c r="N25" s="6"/>
    </row>
    <row r="26" spans="1:14" s="21" customFormat="1" ht="12.6" customHeight="1" x14ac:dyDescent="0.2">
      <c r="B26" s="26"/>
      <c r="C26" s="17"/>
      <c r="D26" s="36" t="s">
        <v>27</v>
      </c>
      <c r="E26" s="27"/>
      <c r="F26" s="31"/>
      <c r="G26" s="27"/>
      <c r="H26" s="33">
        <f>+M8</f>
        <v>180000</v>
      </c>
      <c r="I26" s="22"/>
      <c r="J26" s="32"/>
      <c r="K26" s="23"/>
      <c r="L26" s="32"/>
      <c r="M26" s="7"/>
      <c r="N26" s="6"/>
    </row>
    <row r="27" spans="1:14" s="21" customFormat="1" ht="12.6" customHeight="1" x14ac:dyDescent="0.2">
      <c r="B27" s="26"/>
      <c r="C27" s="17"/>
      <c r="D27" s="36" t="s">
        <v>51</v>
      </c>
      <c r="E27" s="27"/>
      <c r="F27" s="31"/>
      <c r="G27" s="27"/>
      <c r="H27" s="34">
        <f>-H26*0.8</f>
        <v>-144000</v>
      </c>
      <c r="I27" s="22"/>
      <c r="J27" s="32"/>
      <c r="K27" s="23"/>
      <c r="L27" s="32"/>
      <c r="M27" s="7"/>
      <c r="N27" s="6"/>
    </row>
    <row r="28" spans="1:14" s="21" customFormat="1" ht="12.6" customHeight="1" x14ac:dyDescent="0.2">
      <c r="B28" s="26"/>
      <c r="C28" s="17"/>
      <c r="D28" s="31"/>
      <c r="E28" s="27"/>
      <c r="F28" s="31"/>
      <c r="G28" s="27"/>
      <c r="H28" s="34">
        <f>SUM(H25:H27)</f>
        <v>3036000</v>
      </c>
      <c r="I28" s="22"/>
      <c r="J28" s="32"/>
      <c r="K28" s="23"/>
      <c r="L28" s="32"/>
      <c r="M28" s="7"/>
      <c r="N28" s="6"/>
    </row>
    <row r="29" spans="1:14" s="21" customFormat="1" ht="3" customHeight="1" x14ac:dyDescent="0.2">
      <c r="B29" s="26"/>
      <c r="C29" s="17"/>
      <c r="D29" s="35"/>
      <c r="E29" s="24"/>
      <c r="F29" s="35"/>
      <c r="G29" s="24"/>
      <c r="H29" s="32"/>
      <c r="I29" s="22"/>
      <c r="J29" s="32"/>
      <c r="K29" s="23"/>
      <c r="L29" s="32"/>
      <c r="M29" s="7"/>
      <c r="N29" s="6"/>
    </row>
    <row r="30" spans="1:14" s="6" customFormat="1" ht="18" customHeight="1" x14ac:dyDescent="0.2">
      <c r="A30" s="16" t="s">
        <v>11</v>
      </c>
      <c r="B30" s="15">
        <v>3</v>
      </c>
      <c r="C30" s="11" t="s">
        <v>26</v>
      </c>
      <c r="D30" s="10"/>
      <c r="E30" s="10"/>
      <c r="F30" s="10"/>
      <c r="G30" s="10"/>
      <c r="H30" s="8"/>
      <c r="I30" s="8"/>
      <c r="J30" s="8"/>
      <c r="K30" s="9"/>
      <c r="L30" s="8"/>
      <c r="M30" s="7"/>
    </row>
    <row r="31" spans="1:14" s="6" customFormat="1" ht="18" customHeight="1" x14ac:dyDescent="0.2">
      <c r="B31" s="12"/>
      <c r="C31" s="11" t="s">
        <v>9</v>
      </c>
      <c r="D31" s="10"/>
      <c r="E31" s="10"/>
      <c r="F31" s="10"/>
      <c r="G31" s="10"/>
      <c r="H31" s="8"/>
      <c r="I31" s="8"/>
      <c r="J31" s="8"/>
      <c r="K31" s="9"/>
      <c r="L31" s="8"/>
      <c r="M31" s="7"/>
    </row>
    <row r="32" spans="1:14" s="6" customFormat="1" ht="18" customHeight="1" x14ac:dyDescent="0.2">
      <c r="B32" s="12"/>
      <c r="C32" s="14" t="s">
        <v>5</v>
      </c>
      <c r="D32" s="13">
        <v>0</v>
      </c>
      <c r="E32" s="10" t="s">
        <v>4</v>
      </c>
      <c r="F32" s="13">
        <v>38400</v>
      </c>
      <c r="G32" s="10" t="s">
        <v>3</v>
      </c>
      <c r="H32" s="13">
        <v>43200</v>
      </c>
      <c r="I32" s="8" t="s">
        <v>2</v>
      </c>
      <c r="J32" s="13">
        <v>108000</v>
      </c>
      <c r="K32" s="9" t="s">
        <v>1</v>
      </c>
      <c r="L32" s="13" t="s">
        <v>0</v>
      </c>
      <c r="M32" s="7"/>
    </row>
    <row r="33" spans="2:14" s="21" customFormat="1" ht="13.9" customHeight="1" x14ac:dyDescent="0.2">
      <c r="B33" s="26"/>
      <c r="C33" s="36" t="s">
        <v>25</v>
      </c>
      <c r="D33" s="28"/>
      <c r="E33" s="27"/>
      <c r="F33" s="31"/>
      <c r="G33" s="27"/>
      <c r="H33" s="33">
        <f>+M7</f>
        <v>720000</v>
      </c>
      <c r="I33" s="22"/>
      <c r="J33" s="32"/>
      <c r="K33" s="23"/>
      <c r="L33" s="32"/>
      <c r="M33" s="7"/>
      <c r="N33" s="6"/>
    </row>
    <row r="34" spans="2:14" s="21" customFormat="1" ht="13.9" customHeight="1" x14ac:dyDescent="0.2">
      <c r="B34" s="26"/>
      <c r="C34" s="36" t="s">
        <v>24</v>
      </c>
      <c r="D34" s="28"/>
      <c r="E34" s="27"/>
      <c r="F34" s="31"/>
      <c r="G34" s="27"/>
      <c r="H34" s="34">
        <f>+M8</f>
        <v>180000</v>
      </c>
      <c r="I34" s="22"/>
      <c r="J34" s="32"/>
      <c r="K34" s="23"/>
      <c r="L34" s="32"/>
      <c r="M34" s="7"/>
      <c r="N34" s="6"/>
    </row>
    <row r="35" spans="2:14" s="21" customFormat="1" ht="13.9" customHeight="1" x14ac:dyDescent="0.2">
      <c r="B35" s="26"/>
      <c r="C35" s="36" t="s">
        <v>23</v>
      </c>
      <c r="D35" s="28"/>
      <c r="E35" s="27"/>
      <c r="F35" s="31"/>
      <c r="G35" s="27"/>
      <c r="H35" s="33">
        <f>+H33-H34</f>
        <v>540000</v>
      </c>
      <c r="I35" s="22"/>
      <c r="J35" s="32"/>
      <c r="K35" s="23"/>
      <c r="L35" s="32"/>
      <c r="M35" s="22"/>
    </row>
    <row r="36" spans="2:14" s="21" customFormat="1" ht="13.9" customHeight="1" x14ac:dyDescent="0.2">
      <c r="B36" s="26"/>
      <c r="C36" s="36" t="s">
        <v>22</v>
      </c>
      <c r="D36" s="28"/>
      <c r="E36" s="27"/>
      <c r="F36" s="31"/>
      <c r="G36" s="27"/>
      <c r="H36" s="34">
        <f>-H35*0.8</f>
        <v>-432000</v>
      </c>
      <c r="I36" s="22"/>
      <c r="J36" s="32"/>
      <c r="K36" s="23"/>
      <c r="L36" s="32"/>
      <c r="M36" s="22"/>
    </row>
    <row r="37" spans="2:14" s="21" customFormat="1" ht="13.9" customHeight="1" x14ac:dyDescent="0.2">
      <c r="B37" s="26"/>
      <c r="C37" s="36" t="s">
        <v>21</v>
      </c>
      <c r="D37" s="28"/>
      <c r="E37" s="27"/>
      <c r="F37" s="31"/>
      <c r="G37" s="27"/>
      <c r="H37" s="33">
        <f>+H36+H35</f>
        <v>108000</v>
      </c>
      <c r="I37" s="22"/>
      <c r="J37" s="32"/>
      <c r="K37" s="23"/>
      <c r="L37" s="32"/>
      <c r="M37" s="22"/>
    </row>
    <row r="38" spans="2:14" s="21" customFormat="1" ht="13.9" customHeight="1" x14ac:dyDescent="0.2">
      <c r="B38" s="26"/>
      <c r="C38" s="36" t="s">
        <v>20</v>
      </c>
      <c r="D38" s="28"/>
      <c r="E38" s="27"/>
      <c r="F38" s="31"/>
      <c r="G38" s="27"/>
      <c r="H38" s="30">
        <v>0.4</v>
      </c>
      <c r="I38" s="22"/>
      <c r="J38" s="29"/>
      <c r="K38" s="23"/>
      <c r="L38" s="29"/>
      <c r="M38" s="22"/>
    </row>
    <row r="39" spans="2:14" s="21" customFormat="1" ht="13.9" customHeight="1" x14ac:dyDescent="0.2">
      <c r="B39" s="26"/>
      <c r="C39" s="71" t="s">
        <v>19</v>
      </c>
      <c r="D39" s="28"/>
      <c r="E39" s="27"/>
      <c r="F39" s="27"/>
      <c r="G39" s="27"/>
      <c r="H39" s="72">
        <f>+H38*H37</f>
        <v>43200</v>
      </c>
      <c r="I39" s="22"/>
      <c r="J39" s="22"/>
      <c r="K39" s="23"/>
      <c r="L39" s="22"/>
      <c r="M39" s="22"/>
    </row>
    <row r="40" spans="2:14" s="21" customFormat="1" ht="5.25" customHeight="1" x14ac:dyDescent="0.2">
      <c r="B40" s="26"/>
      <c r="D40" s="25"/>
      <c r="E40" s="24"/>
      <c r="F40" s="24"/>
      <c r="G40" s="24"/>
      <c r="H40" s="22"/>
      <c r="I40" s="22"/>
      <c r="J40" s="22"/>
      <c r="K40" s="23"/>
      <c r="L40" s="22"/>
      <c r="M40" s="22"/>
    </row>
    <row r="41" spans="2:14" s="6" customFormat="1" ht="18" customHeight="1" x14ac:dyDescent="0.2">
      <c r="B41" s="14" t="s">
        <v>18</v>
      </c>
      <c r="C41" s="11"/>
      <c r="D41" s="10"/>
      <c r="E41" s="10"/>
      <c r="F41" s="10"/>
      <c r="G41" s="10"/>
      <c r="H41" s="8"/>
      <c r="I41" s="8"/>
      <c r="J41" s="8"/>
      <c r="K41" s="9"/>
      <c r="L41" s="8"/>
      <c r="M41" s="7"/>
    </row>
    <row r="42" spans="2:14" s="6" customFormat="1" ht="16.149999999999999" customHeight="1" x14ac:dyDescent="0.2">
      <c r="B42" s="11" t="s">
        <v>17</v>
      </c>
      <c r="D42" s="10"/>
      <c r="E42" s="10"/>
      <c r="F42" s="10"/>
      <c r="G42" s="10"/>
      <c r="H42" s="8"/>
      <c r="I42" s="8"/>
      <c r="J42" s="8"/>
      <c r="K42" s="8"/>
      <c r="L42" s="8"/>
      <c r="M42" s="7"/>
    </row>
    <row r="43" spans="2:14" s="6" customFormat="1" ht="16.149999999999999" customHeight="1" x14ac:dyDescent="0.2">
      <c r="B43" s="11" t="s">
        <v>16</v>
      </c>
      <c r="D43" s="10"/>
      <c r="E43" s="10"/>
      <c r="F43" s="10"/>
      <c r="G43" s="10"/>
      <c r="H43" s="8"/>
      <c r="I43" s="8"/>
      <c r="J43" s="8"/>
      <c r="K43" s="9"/>
      <c r="L43" s="8"/>
      <c r="M43" s="7"/>
    </row>
    <row r="44" spans="2:14" s="6" customFormat="1" ht="16.149999999999999" customHeight="1" x14ac:dyDescent="0.2">
      <c r="B44" s="11" t="s">
        <v>15</v>
      </c>
      <c r="D44" s="10"/>
      <c r="E44" s="10"/>
      <c r="F44" s="10"/>
      <c r="G44" s="10"/>
      <c r="H44" s="8"/>
      <c r="I44" s="8"/>
      <c r="J44" s="8"/>
      <c r="K44" s="9"/>
      <c r="L44" s="8"/>
      <c r="M44" s="7"/>
    </row>
    <row r="45" spans="2:14" s="6" customFormat="1" ht="16.149999999999999" customHeight="1" x14ac:dyDescent="0.2">
      <c r="B45" s="11" t="s">
        <v>14</v>
      </c>
      <c r="D45" s="10"/>
      <c r="E45" s="10"/>
      <c r="F45" s="10"/>
      <c r="G45" s="10"/>
      <c r="H45" s="8"/>
      <c r="I45" s="8"/>
      <c r="J45" s="8"/>
      <c r="K45" s="9"/>
      <c r="L45" s="8"/>
      <c r="M45" s="7"/>
    </row>
    <row r="46" spans="2:14" s="6" customFormat="1" ht="16.149999999999999" customHeight="1" x14ac:dyDescent="0.2">
      <c r="B46" s="11" t="s">
        <v>13</v>
      </c>
      <c r="D46" s="10"/>
      <c r="E46" s="10"/>
      <c r="F46" s="10"/>
      <c r="G46" s="10"/>
      <c r="H46" s="8"/>
      <c r="I46" s="8"/>
      <c r="J46" s="8"/>
      <c r="K46" s="9"/>
      <c r="L46" s="8"/>
      <c r="M46" s="7"/>
    </row>
    <row r="47" spans="2:14" s="6" customFormat="1" ht="16.149999999999999" customHeight="1" x14ac:dyDescent="0.2">
      <c r="B47" s="11" t="s">
        <v>12</v>
      </c>
      <c r="D47" s="10"/>
      <c r="E47" s="10"/>
      <c r="F47" s="10"/>
      <c r="G47" s="10"/>
      <c r="H47" s="8"/>
      <c r="I47" s="8"/>
      <c r="J47" s="8"/>
      <c r="K47" s="9"/>
      <c r="L47" s="8"/>
      <c r="M47" s="7"/>
    </row>
    <row r="48" spans="2:14" s="6" customFormat="1" ht="2.25" customHeight="1" x14ac:dyDescent="0.2">
      <c r="B48" s="11"/>
      <c r="D48" s="10"/>
      <c r="E48" s="10"/>
      <c r="F48" s="10"/>
      <c r="G48" s="10"/>
      <c r="H48" s="8"/>
      <c r="I48" s="8"/>
      <c r="J48" s="8"/>
      <c r="K48" s="9"/>
      <c r="L48" s="8"/>
      <c r="M48" s="7"/>
    </row>
    <row r="49" spans="1:13" s="6" customFormat="1" ht="18" customHeight="1" x14ac:dyDescent="0.2">
      <c r="A49" s="16" t="s">
        <v>11</v>
      </c>
      <c r="B49" s="15">
        <v>4</v>
      </c>
      <c r="C49" s="11" t="s">
        <v>10</v>
      </c>
      <c r="D49" s="10"/>
      <c r="E49" s="10"/>
      <c r="F49" s="10"/>
      <c r="G49" s="10"/>
      <c r="H49" s="8"/>
      <c r="I49" s="8"/>
      <c r="J49" s="8"/>
      <c r="K49" s="9"/>
      <c r="L49" s="8"/>
      <c r="M49" s="7"/>
    </row>
    <row r="50" spans="1:13" s="6" customFormat="1" ht="18" customHeight="1" x14ac:dyDescent="0.2">
      <c r="A50" s="17"/>
      <c r="B50" s="15"/>
      <c r="C50" s="14" t="s">
        <v>5</v>
      </c>
      <c r="D50" s="13">
        <v>2500000</v>
      </c>
      <c r="E50" s="10" t="s">
        <v>4</v>
      </c>
      <c r="F50" s="13">
        <v>3000000</v>
      </c>
      <c r="G50" s="10" t="s">
        <v>3</v>
      </c>
      <c r="H50" s="13">
        <v>5000000</v>
      </c>
      <c r="I50" s="20" t="s">
        <v>2</v>
      </c>
      <c r="J50" s="18">
        <v>5500000</v>
      </c>
      <c r="K50" s="9" t="s">
        <v>1</v>
      </c>
      <c r="L50" s="13" t="s">
        <v>0</v>
      </c>
      <c r="M50" s="7"/>
    </row>
    <row r="51" spans="1:13" s="6" customFormat="1" ht="3.75" customHeight="1" x14ac:dyDescent="0.2">
      <c r="A51" s="17"/>
      <c r="B51" s="14"/>
      <c r="D51" s="10"/>
      <c r="E51" s="10"/>
      <c r="F51" s="10"/>
      <c r="G51" s="10"/>
      <c r="H51" s="8"/>
      <c r="I51" s="8"/>
      <c r="J51" s="8"/>
      <c r="K51" s="9"/>
      <c r="L51" s="8"/>
      <c r="M51" s="7"/>
    </row>
    <row r="52" spans="1:13" s="6" customFormat="1" ht="18" customHeight="1" x14ac:dyDescent="0.2">
      <c r="A52" s="16" t="s">
        <v>8</v>
      </c>
      <c r="B52" s="15">
        <v>5</v>
      </c>
      <c r="C52" s="11" t="s">
        <v>9</v>
      </c>
      <c r="D52" s="10"/>
      <c r="E52" s="10"/>
      <c r="F52" s="10"/>
      <c r="G52" s="10"/>
      <c r="H52" s="8"/>
      <c r="I52" s="8"/>
      <c r="J52" s="8"/>
      <c r="K52" s="9"/>
      <c r="L52" s="8"/>
      <c r="M52" s="7"/>
    </row>
    <row r="53" spans="1:13" s="6" customFormat="1" ht="18" customHeight="1" x14ac:dyDescent="0.2">
      <c r="A53" s="17"/>
      <c r="B53" s="15"/>
      <c r="C53" s="19" t="s">
        <v>5</v>
      </c>
      <c r="D53" s="18">
        <v>0</v>
      </c>
      <c r="E53" s="10" t="s">
        <v>4</v>
      </c>
      <c r="F53" s="13">
        <v>32640</v>
      </c>
      <c r="G53" s="10" t="s">
        <v>3</v>
      </c>
      <c r="H53" s="13">
        <v>163200</v>
      </c>
      <c r="I53" s="8" t="s">
        <v>2</v>
      </c>
      <c r="J53" s="13">
        <v>204000</v>
      </c>
      <c r="K53" s="9" t="s">
        <v>1</v>
      </c>
      <c r="L53" s="13" t="s">
        <v>0</v>
      </c>
      <c r="M53" s="7"/>
    </row>
    <row r="54" spans="1:13" s="6" customFormat="1" ht="6" customHeight="1" x14ac:dyDescent="0.2">
      <c r="A54" s="17"/>
      <c r="B54" s="15"/>
      <c r="C54" s="11"/>
      <c r="D54" s="10"/>
      <c r="E54" s="10"/>
      <c r="F54" s="10"/>
      <c r="G54" s="10"/>
      <c r="H54" s="8"/>
      <c r="I54" s="8"/>
      <c r="J54" s="8"/>
      <c r="K54" s="9"/>
      <c r="L54" s="8"/>
      <c r="M54" s="7"/>
    </row>
    <row r="55" spans="1:13" s="6" customFormat="1" ht="18" customHeight="1" x14ac:dyDescent="0.2">
      <c r="A55" s="16" t="s">
        <v>8</v>
      </c>
      <c r="B55" s="15">
        <v>6</v>
      </c>
      <c r="C55" s="11" t="s">
        <v>7</v>
      </c>
      <c r="D55" s="10"/>
      <c r="E55" s="10"/>
      <c r="F55" s="10"/>
      <c r="G55" s="10"/>
      <c r="H55" s="8"/>
      <c r="I55" s="8"/>
      <c r="J55" s="8"/>
      <c r="K55" s="9"/>
      <c r="L55" s="8"/>
    </row>
    <row r="56" spans="1:13" s="6" customFormat="1" ht="18" customHeight="1" x14ac:dyDescent="0.2">
      <c r="B56" s="15"/>
      <c r="C56" s="11" t="s">
        <v>6</v>
      </c>
      <c r="D56" s="10"/>
      <c r="E56" s="10"/>
      <c r="F56" s="10"/>
      <c r="G56" s="10"/>
      <c r="H56" s="8"/>
      <c r="I56" s="8"/>
      <c r="J56" s="8"/>
      <c r="K56" s="9"/>
      <c r="L56" s="8"/>
      <c r="M56" s="7"/>
    </row>
    <row r="57" spans="1:13" s="6" customFormat="1" ht="18" customHeight="1" x14ac:dyDescent="0.2">
      <c r="B57" s="12"/>
      <c r="C57" s="14" t="s">
        <v>5</v>
      </c>
      <c r="D57" s="13">
        <v>0</v>
      </c>
      <c r="E57" s="10" t="s">
        <v>4</v>
      </c>
      <c r="F57" s="13">
        <v>700000</v>
      </c>
      <c r="G57" s="10" t="s">
        <v>3</v>
      </c>
      <c r="H57" s="13">
        <v>1000000</v>
      </c>
      <c r="I57" s="8" t="s">
        <v>2</v>
      </c>
      <c r="J57" s="13">
        <v>350000</v>
      </c>
      <c r="K57" s="9" t="s">
        <v>1</v>
      </c>
      <c r="L57" s="13" t="s">
        <v>0</v>
      </c>
      <c r="M57" s="7"/>
    </row>
    <row r="58" spans="1:13" s="6" customFormat="1" ht="16.5" customHeight="1" x14ac:dyDescent="0.2">
      <c r="B58" s="12"/>
      <c r="C58" s="75" t="s">
        <v>54</v>
      </c>
      <c r="D58" s="75"/>
      <c r="E58" s="75"/>
      <c r="F58" s="75"/>
      <c r="G58" s="75"/>
      <c r="H58" s="75"/>
      <c r="I58" s="75"/>
      <c r="J58" s="75"/>
      <c r="K58" s="75"/>
      <c r="L58" s="75"/>
      <c r="M58" s="7"/>
    </row>
    <row r="59" spans="1:13" s="6" customFormat="1" ht="16.5" customHeight="1" x14ac:dyDescent="0.2">
      <c r="B59" s="12"/>
      <c r="C59" s="75" t="s">
        <v>55</v>
      </c>
      <c r="D59" s="75"/>
      <c r="E59" s="75"/>
      <c r="F59" s="75"/>
      <c r="G59" s="75"/>
      <c r="H59" s="75"/>
      <c r="I59" s="75"/>
      <c r="J59" s="75"/>
      <c r="K59" s="75"/>
      <c r="L59" s="75"/>
      <c r="M59" s="7"/>
    </row>
    <row r="60" spans="1:13" s="6" customFormat="1" ht="16.5" customHeight="1" x14ac:dyDescent="0.2">
      <c r="B60" s="12"/>
      <c r="C60" s="75" t="s">
        <v>53</v>
      </c>
      <c r="D60" s="75"/>
      <c r="E60" s="75"/>
      <c r="F60" s="75"/>
      <c r="G60" s="75"/>
      <c r="H60" s="75"/>
      <c r="I60" s="75"/>
      <c r="J60" s="75"/>
      <c r="K60" s="75"/>
      <c r="L60" s="75"/>
      <c r="M60" s="7"/>
    </row>
    <row r="61" spans="1:13" s="6" customFormat="1" ht="16.5" customHeight="1" x14ac:dyDescent="0.2">
      <c r="B61" s="12"/>
      <c r="C61" s="75" t="s">
        <v>52</v>
      </c>
      <c r="D61" s="75"/>
      <c r="E61" s="75"/>
      <c r="F61" s="75"/>
      <c r="G61" s="75"/>
      <c r="H61" s="75"/>
      <c r="I61" s="75"/>
      <c r="J61" s="75"/>
      <c r="K61" s="75"/>
      <c r="L61" s="75"/>
      <c r="M61" s="7"/>
    </row>
    <row r="62" spans="1:13" s="6" customFormat="1" ht="13.9" customHeight="1" x14ac:dyDescent="0.2">
      <c r="B62" s="12"/>
      <c r="C62" s="11"/>
      <c r="D62" s="10"/>
      <c r="E62" s="10"/>
      <c r="F62" s="10"/>
      <c r="G62" s="10"/>
      <c r="H62" s="8"/>
      <c r="I62" s="8"/>
      <c r="J62" s="8"/>
      <c r="K62" s="9"/>
      <c r="L62" s="8"/>
      <c r="M62" s="7"/>
    </row>
    <row r="63" spans="1:13" s="6" customFormat="1" ht="13.9" customHeight="1" x14ac:dyDescent="0.2">
      <c r="B63" s="12"/>
      <c r="C63" s="11"/>
      <c r="D63" s="10"/>
      <c r="E63" s="10"/>
      <c r="F63" s="10"/>
      <c r="G63" s="10"/>
      <c r="H63" s="8"/>
      <c r="I63" s="8"/>
      <c r="J63" s="8"/>
      <c r="K63" s="9"/>
      <c r="L63" s="8"/>
      <c r="M63" s="7"/>
    </row>
    <row r="64" spans="1:13" s="6" customFormat="1" ht="13.9" customHeight="1" x14ac:dyDescent="0.2">
      <c r="B64" s="12"/>
      <c r="C64" s="11"/>
      <c r="D64" s="10"/>
      <c r="E64" s="10"/>
      <c r="F64" s="10"/>
      <c r="G64" s="10"/>
      <c r="H64" s="8"/>
      <c r="I64" s="8"/>
      <c r="J64" s="8"/>
      <c r="K64" s="9"/>
      <c r="L64" s="8"/>
      <c r="M64" s="7"/>
    </row>
    <row r="65" spans="2:13" s="6" customFormat="1" ht="13.9" customHeight="1" x14ac:dyDescent="0.2">
      <c r="B65" s="12"/>
      <c r="C65" s="11"/>
      <c r="D65" s="10"/>
      <c r="E65" s="10"/>
      <c r="F65" s="10"/>
      <c r="G65" s="10"/>
      <c r="H65" s="8"/>
      <c r="I65" s="8"/>
      <c r="J65" s="8"/>
      <c r="K65" s="9"/>
      <c r="L65" s="8"/>
      <c r="M65" s="7"/>
    </row>
    <row r="66" spans="2:13" s="6" customFormat="1" ht="13.9" customHeight="1" x14ac:dyDescent="0.2">
      <c r="B66" s="12"/>
      <c r="C66" s="11"/>
      <c r="D66" s="10"/>
      <c r="E66" s="10"/>
      <c r="F66" s="10"/>
      <c r="G66" s="10"/>
      <c r="H66" s="8"/>
      <c r="I66" s="8"/>
      <c r="J66" s="8"/>
      <c r="K66" s="9"/>
      <c r="L66" s="8"/>
      <c r="M66" s="7"/>
    </row>
    <row r="67" spans="2:13" s="6" customFormat="1" ht="13.9" customHeight="1" x14ac:dyDescent="0.2">
      <c r="B67" s="12"/>
      <c r="C67" s="11"/>
      <c r="D67" s="10"/>
      <c r="E67" s="10"/>
      <c r="F67" s="10"/>
      <c r="G67" s="10"/>
      <c r="H67" s="8"/>
      <c r="I67" s="8"/>
      <c r="J67" s="8"/>
      <c r="K67" s="9"/>
      <c r="L67" s="8"/>
      <c r="M67" s="7"/>
    </row>
    <row r="68" spans="2:13" s="6" customFormat="1" ht="13.9" customHeight="1" x14ac:dyDescent="0.2">
      <c r="B68" s="12"/>
      <c r="C68" s="11"/>
      <c r="D68" s="10"/>
      <c r="E68" s="10"/>
      <c r="F68" s="10"/>
      <c r="G68" s="10"/>
      <c r="H68" s="8"/>
      <c r="I68" s="8"/>
      <c r="J68" s="8"/>
      <c r="K68" s="9"/>
      <c r="L68" s="8"/>
      <c r="M68" s="7"/>
    </row>
    <row r="69" spans="2:13" s="6" customFormat="1" ht="13.9" customHeight="1" x14ac:dyDescent="0.2">
      <c r="B69" s="12"/>
      <c r="C69" s="11"/>
      <c r="D69" s="10"/>
      <c r="E69" s="10"/>
      <c r="F69" s="10"/>
      <c r="G69" s="10"/>
      <c r="H69" s="8"/>
      <c r="I69" s="8"/>
      <c r="J69" s="8"/>
      <c r="K69" s="9"/>
      <c r="L69" s="8"/>
      <c r="M69" s="7"/>
    </row>
  </sheetData>
  <mergeCells count="6">
    <mergeCell ref="C61:L61"/>
    <mergeCell ref="H2:I2"/>
    <mergeCell ref="J2:K2"/>
    <mergeCell ref="C58:L58"/>
    <mergeCell ref="C59:L59"/>
    <mergeCell ref="C60:L60"/>
  </mergeCells>
  <pageMargins left="0.8" right="0.45" top="0.4" bottom="0.5" header="0.3" footer="0.3"/>
  <pageSetup scale="81" orientation="portrait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Consol problem</vt:lpstr>
      <vt:lpstr>'4. Consol problem'!Print_Area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cp:lastPrinted>2016-05-06T20:44:33Z</cp:lastPrinted>
  <dcterms:created xsi:type="dcterms:W3CDTF">2016-05-06T19:44:58Z</dcterms:created>
  <dcterms:modified xsi:type="dcterms:W3CDTF">2016-05-06T20:45:00Z</dcterms:modified>
</cp:coreProperties>
</file>