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D. CORPORATE TAX --------------2016-Dec-16\3.-Corp-Tax-Homework and Assign-2016\"/>
    </mc:Choice>
  </mc:AlternateContent>
  <bookViews>
    <workbookView xWindow="0" yWindow="0" windowWidth="19725" windowHeight="7140"/>
  </bookViews>
  <sheets>
    <sheet name="Chapter 3" sheetId="4" r:id="rId1"/>
  </sheets>
  <definedNames>
    <definedName name="_xlnm.Print_Area" localSheetId="0">'Chapter 3'!$A$1:$K$188</definedName>
  </definedNames>
  <calcPr calcId="171027"/>
</workbook>
</file>

<file path=xl/calcChain.xml><?xml version="1.0" encoding="utf-8"?>
<calcChain xmlns="http://schemas.openxmlformats.org/spreadsheetml/2006/main">
  <c r="G58" i="4" l="1"/>
  <c r="F58" i="4"/>
  <c r="G180" i="4" l="1"/>
  <c r="G181" i="4" s="1"/>
  <c r="H175" i="4"/>
  <c r="G182" i="4" s="1"/>
  <c r="H169" i="4"/>
  <c r="G169" i="4"/>
  <c r="G183" i="4" l="1"/>
  <c r="H170" i="4"/>
  <c r="F77" i="4"/>
  <c r="G66" i="4"/>
  <c r="H13" i="4" l="1"/>
  <c r="H12" i="4"/>
  <c r="H14" i="4" l="1"/>
  <c r="J14" i="4" s="1"/>
  <c r="H106" i="4"/>
  <c r="H94" i="4"/>
  <c r="I94" i="4" s="1"/>
  <c r="I96" i="4" s="1"/>
  <c r="G72" i="4"/>
  <c r="I72" i="4" s="1"/>
  <c r="G73" i="4"/>
  <c r="I73" i="4" s="1"/>
  <c r="G71" i="4"/>
  <c r="J62" i="4"/>
  <c r="H49" i="4"/>
  <c r="H51" i="4"/>
  <c r="G6" i="4"/>
  <c r="I204" i="4"/>
  <c r="I205" i="4" s="1"/>
  <c r="J41" i="4"/>
  <c r="G39" i="4"/>
  <c r="H39" i="4" s="1"/>
  <c r="H40" i="4" s="1"/>
  <c r="H42" i="4" s="1"/>
  <c r="J42" i="4" s="1"/>
  <c r="H127" i="4"/>
  <c r="H128" i="4" s="1"/>
  <c r="H131" i="4" s="1"/>
  <c r="H157" i="4"/>
  <c r="H158" i="4" s="1"/>
  <c r="H160" i="4" s="1"/>
  <c r="H141" i="4"/>
  <c r="H142" i="4" s="1"/>
  <c r="H145" i="4" s="1"/>
  <c r="H116" i="4"/>
  <c r="H117" i="4" s="1"/>
  <c r="H104" i="4"/>
  <c r="H105" i="4" s="1"/>
  <c r="K20" i="4"/>
  <c r="K24" i="4"/>
  <c r="K27" i="4"/>
  <c r="I22" i="4"/>
  <c r="I26" i="4" s="1"/>
  <c r="H107" i="4" l="1"/>
  <c r="J43" i="4"/>
  <c r="H52" i="4"/>
  <c r="H118" i="4"/>
  <c r="H119" i="4" s="1"/>
  <c r="K28" i="4"/>
  <c r="H161" i="4"/>
  <c r="H162" i="4" s="1"/>
  <c r="I74" i="4"/>
  <c r="F78" i="4" s="1"/>
  <c r="F79" i="4" s="1"/>
</calcChain>
</file>

<file path=xl/sharedStrings.xml><?xml version="1.0" encoding="utf-8"?>
<sst xmlns="http://schemas.openxmlformats.org/spreadsheetml/2006/main" count="242" uniqueCount="172">
  <si>
    <t>C</t>
  </si>
  <si>
    <t>B</t>
  </si>
  <si>
    <t>D</t>
  </si>
  <si>
    <t>A</t>
  </si>
  <si>
    <t>E</t>
  </si>
  <si>
    <t>Cost</t>
  </si>
  <si>
    <t>Capital</t>
  </si>
  <si>
    <t>Ordinary</t>
  </si>
  <si>
    <t>Return</t>
  </si>
  <si>
    <t xml:space="preserve">Long-term capital gain of </t>
  </si>
  <si>
    <t xml:space="preserve">Short-term capital loss of </t>
  </si>
  <si>
    <t>Net capital loss</t>
  </si>
  <si>
    <t>Adjusted Gross Income</t>
  </si>
  <si>
    <t>Asset</t>
  </si>
  <si>
    <t>Machine</t>
  </si>
  <si>
    <t>Owner</t>
  </si>
  <si>
    <t>Selling Price</t>
  </si>
  <si>
    <t>Accum. Depreciation (S/L)</t>
  </si>
  <si>
    <t>Adjusted Basis</t>
  </si>
  <si>
    <t>Gain</t>
  </si>
  <si>
    <t>Section 1245 Gain</t>
  </si>
  <si>
    <t>Section 1231 gain</t>
  </si>
  <si>
    <t>The property has not been sold or exchanged.</t>
  </si>
  <si>
    <t>Holding period for asset acquired by inheritance is always long-term.</t>
  </si>
  <si>
    <t>Section 1245 Gain (Ordinary)</t>
  </si>
  <si>
    <t>Section 1231 Gain (Capital)</t>
  </si>
  <si>
    <t>Extra depreciation</t>
  </si>
  <si>
    <t>Note: you only have Sec. 1245 recapture on real estate if it is:</t>
  </si>
  <si>
    <t>(1) not residential property (2) accelerated depreciation was used and</t>
  </si>
  <si>
    <t>(3) it was acquired before 1986 when accelerated depreciation was permitted for real estate.</t>
  </si>
  <si>
    <t>Accumulated Depreciation (S/L)</t>
  </si>
  <si>
    <t>Section 1250 Gain</t>
  </si>
  <si>
    <t>You only have Sec. 1250 gain if you took accelerated depreciation on residential property.</t>
  </si>
  <si>
    <t>Cap. Gain</t>
  </si>
  <si>
    <t>Angel Corp.</t>
  </si>
  <si>
    <t>Extra Depreciation</t>
  </si>
  <si>
    <t>Section 291 recapture (20% rule)</t>
  </si>
  <si>
    <t>Warehouse</t>
  </si>
  <si>
    <t>This gain is unrecaptured depreciation.</t>
  </si>
  <si>
    <t>c.</t>
  </si>
  <si>
    <t>Section 1250 Lookback</t>
  </si>
  <si>
    <t>Year 1</t>
  </si>
  <si>
    <t>Year 2</t>
  </si>
  <si>
    <t>Year 3</t>
  </si>
  <si>
    <t>Year 4</t>
  </si>
  <si>
    <t xml:space="preserve"> How will Barbara treat the $15,000 gain in year 4?</t>
  </si>
  <si>
    <t>Ordinary Income</t>
  </si>
  <si>
    <t>a.</t>
  </si>
  <si>
    <t>b.</t>
  </si>
  <si>
    <t>Loss on sale of property to a relative is not deductible.</t>
  </si>
  <si>
    <t>Pam's Gain (loss) realized</t>
  </si>
  <si>
    <t>Pam's Gain (loss) recognized</t>
  </si>
  <si>
    <t>Pam's Basis</t>
  </si>
  <si>
    <t>Lisa's Selling Price</t>
  </si>
  <si>
    <t>Lisa's Basis</t>
  </si>
  <si>
    <t>Lisa's Gain realized</t>
  </si>
  <si>
    <t>Operating Revenue</t>
  </si>
  <si>
    <t>Operating Expenses</t>
  </si>
  <si>
    <t>Net income from regular operations</t>
  </si>
  <si>
    <t>Taxable income</t>
  </si>
  <si>
    <t>Income Tax</t>
  </si>
  <si>
    <t>Net capital gain</t>
  </si>
  <si>
    <t>Loss on sale of stock</t>
  </si>
  <si>
    <t>Exclusion of gain on sale of Sec. 1202 Stock</t>
  </si>
  <si>
    <t>Selling price of Sec. 1202 stock</t>
  </si>
  <si>
    <t>Cost of Sec. 1202 stock</t>
  </si>
  <si>
    <t>Gain on sale of Sec. 1202 stock</t>
  </si>
  <si>
    <t>Fifty percent of gain</t>
  </si>
  <si>
    <t>Capital gain rate on unrecaptured depreciation.</t>
  </si>
  <si>
    <t>First layer</t>
  </si>
  <si>
    <t>Gains on sales of Sec. 1202 stock in past years</t>
  </si>
  <si>
    <t>Kathy</t>
  </si>
  <si>
    <t>Nikki</t>
  </si>
  <si>
    <t>Value of property owned</t>
  </si>
  <si>
    <t>Mortgage on property</t>
  </si>
  <si>
    <t>New equity in property</t>
  </si>
  <si>
    <t>If you use the donor's cost basis, you also use the donor's holding period</t>
  </si>
  <si>
    <t>Short-term capital gain</t>
  </si>
  <si>
    <t>Short-term capital loss</t>
  </si>
  <si>
    <t>Long-term capital gain</t>
  </si>
  <si>
    <t>Long-term capital loss</t>
  </si>
  <si>
    <t>Corporate capital losses are not deductible from ordinary income</t>
  </si>
  <si>
    <t>Short-term capital gains</t>
  </si>
  <si>
    <t>Long-term capital gains</t>
  </si>
  <si>
    <t>Short-term capital losses</t>
  </si>
  <si>
    <t>Long-term capital losses</t>
  </si>
  <si>
    <t>Net Short-Term Capital Gain</t>
  </si>
  <si>
    <t>Total Cost</t>
  </si>
  <si>
    <t>Shares</t>
  </si>
  <si>
    <t>Sell</t>
  </si>
  <si>
    <t>shares</t>
  </si>
  <si>
    <t>Selling price</t>
  </si>
  <si>
    <t>Total proceeds</t>
  </si>
  <si>
    <t>Cost from above</t>
  </si>
  <si>
    <t>Loss</t>
  </si>
  <si>
    <t>Cost/Share</t>
  </si>
  <si>
    <t>Land</t>
  </si>
  <si>
    <t>Equipment</t>
  </si>
  <si>
    <t>Net Capital loss</t>
  </si>
  <si>
    <t>Limit on capital loss deduction</t>
  </si>
  <si>
    <t>Family auto is a capital asset.</t>
  </si>
  <si>
    <t>Corporation</t>
  </si>
  <si>
    <t>Section 1231 gain- considering  Sec. 291</t>
  </si>
  <si>
    <t>Section 1231 gain- before Sec. 291</t>
  </si>
  <si>
    <t>Other Income (AGI before these transactions)</t>
  </si>
  <si>
    <t>Gains/Losses</t>
  </si>
  <si>
    <t>Gains &amp; losses: non-capital assets:</t>
  </si>
  <si>
    <t>Capital Loss Deduction limit: $3,000</t>
  </si>
  <si>
    <t>Gains &amp; losses from capital assets:</t>
  </si>
  <si>
    <t xml:space="preserve">Loss on sale of land used in business </t>
  </si>
  <si>
    <t>Bought</t>
  </si>
  <si>
    <t>Shares sold</t>
  </si>
  <si>
    <t>Selling price per share</t>
  </si>
  <si>
    <t>Jane</t>
  </si>
  <si>
    <t>Apartments</t>
  </si>
  <si>
    <t>Recapture-sec. 1250 (Excess Depreciation)</t>
  </si>
  <si>
    <t>Gail</t>
  </si>
  <si>
    <t>?</t>
  </si>
  <si>
    <t>Sec. 1231 loss treated as capital loss</t>
  </si>
  <si>
    <t>Net Loss</t>
  </si>
  <si>
    <t>Cathy</t>
  </si>
  <si>
    <t>Short term capital gains are not taxed at a special income tax rate.</t>
  </si>
  <si>
    <t>Stan</t>
  </si>
  <si>
    <t>Year</t>
  </si>
  <si>
    <t>Gains &amp; Losses</t>
  </si>
  <si>
    <t xml:space="preserve"> to tax rates.</t>
  </si>
  <si>
    <t xml:space="preserve"> Pay attention</t>
  </si>
  <si>
    <t>Sale to Relative</t>
  </si>
  <si>
    <t>Value When</t>
  </si>
  <si>
    <t>How</t>
  </si>
  <si>
    <t>Your</t>
  </si>
  <si>
    <t>Selling</t>
  </si>
  <si>
    <t>Transferred</t>
  </si>
  <si>
    <t>Acquired?</t>
  </si>
  <si>
    <t>Basis</t>
  </si>
  <si>
    <t>Price</t>
  </si>
  <si>
    <t>Gift</t>
  </si>
  <si>
    <t>Inheritance</t>
  </si>
  <si>
    <t xml:space="preserve"> Section 1231 gain (loss)</t>
  </si>
  <si>
    <t>Gain (Loss) on land and equipment</t>
  </si>
  <si>
    <t>Sec. 1231</t>
  </si>
  <si>
    <t>Pam's Selling price received from Lisa - sister</t>
  </si>
  <si>
    <t>Less: Loss Disallowed Above</t>
  </si>
  <si>
    <t>Lisa's Gain recognized</t>
  </si>
  <si>
    <t>Gain recognized is reduced by the disallowed loss to relative.</t>
  </si>
  <si>
    <t xml:space="preserve"> Corporation does not have a special capital gains rate. Use regular tax rates for capital gains.</t>
  </si>
  <si>
    <t>Amount of capital gain</t>
  </si>
  <si>
    <t>Tax rate - short-term gain</t>
  </si>
  <si>
    <t>Amount of tax on capital gain</t>
  </si>
  <si>
    <t xml:space="preserve">You may expect to have appreciation of real estate, but you </t>
  </si>
  <si>
    <t>seldom sell equipment for more than your original purchase price.</t>
  </si>
  <si>
    <t>But problem above illustrates the rules.</t>
  </si>
  <si>
    <t>Sec. 291 ordinary gain is 20% of excess of: (1) hypothetical gain (as if sec. 1245 applied)</t>
  </si>
  <si>
    <t>over (2) actual recapture under section 1250 (which is zero).</t>
  </si>
  <si>
    <t>Accumulated Depreciation</t>
  </si>
  <si>
    <t>Amount of cash paid</t>
  </si>
  <si>
    <t>Sally</t>
  </si>
  <si>
    <r>
      <t xml:space="preserve"> </t>
    </r>
    <r>
      <rPr>
        <sz val="11"/>
        <rFont val="Calibri"/>
        <family val="2"/>
        <scheme val="minor"/>
      </rPr>
      <t xml:space="preserve">Barbara had these Section 1231 gains and losses over the past four years:  </t>
    </r>
  </si>
  <si>
    <t>??</t>
  </si>
  <si>
    <t>Owner: Arch Corporation</t>
  </si>
  <si>
    <t>O'Donnell's net capital gain for 2016 is:</t>
  </si>
  <si>
    <t>Carry 2015 loss back</t>
  </si>
  <si>
    <t>O'Donnell Corp. had these capital gains and losses for 2012 through 2016:</t>
  </si>
  <si>
    <t>to 2012 and to 2014</t>
  </si>
  <si>
    <t>Second layerlayer</t>
  </si>
  <si>
    <t>Subtotal</t>
  </si>
  <si>
    <t>Carry 2013 loss to 2012</t>
  </si>
  <si>
    <t>Owner: Gail (an individual)</t>
  </si>
  <si>
    <t xml:space="preserve"> Property received</t>
  </si>
  <si>
    <t xml:space="preserve"> Mortgage note received</t>
  </si>
  <si>
    <t xml:space="preserve"> Cathy's mortgage assumed by buyer</t>
  </si>
  <si>
    <t xml:space="preserve"> Accrued property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</si>
</sst>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  <numFmt numFmtId="167" formatCode="mm/dd/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Helv"/>
    </font>
    <font>
      <sz val="12"/>
      <name val="Century Schoolbook"/>
      <family val="1"/>
    </font>
    <font>
      <sz val="10"/>
      <name val="MS Sans Serif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40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vertical="center"/>
    </xf>
    <xf numFmtId="0" fontId="10" fillId="0" borderId="29" xfId="0" applyFont="1" applyBorder="1" applyAlignment="1">
      <alignment horizontal="left" vertical="top" wrapText="1" indent="1"/>
    </xf>
    <xf numFmtId="0" fontId="10" fillId="0" borderId="30" xfId="0" applyFont="1" applyBorder="1" applyAlignment="1">
      <alignment horizontal="left" vertical="top" wrapText="1" indent="1"/>
    </xf>
    <xf numFmtId="0" fontId="10" fillId="0" borderId="38" xfId="0" applyFont="1" applyBorder="1" applyAlignment="1">
      <alignment horizontal="left" vertical="top" wrapText="1" indent="1"/>
    </xf>
    <xf numFmtId="0" fontId="10" fillId="0" borderId="31" xfId="0" applyFont="1" applyBorder="1" applyAlignment="1">
      <alignment horizontal="left" vertical="top" wrapText="1" indent="1"/>
    </xf>
    <xf numFmtId="0" fontId="10" fillId="0" borderId="18" xfId="0" applyFont="1" applyBorder="1" applyAlignment="1">
      <alignment horizontal="left" vertical="top" wrapText="1" indent="1"/>
    </xf>
    <xf numFmtId="0" fontId="10" fillId="0" borderId="17" xfId="0" applyFont="1" applyBorder="1" applyAlignment="1">
      <alignment horizontal="left" vertical="top" wrapText="1" indent="1"/>
    </xf>
    <xf numFmtId="0" fontId="10" fillId="0" borderId="0" xfId="0" applyFont="1"/>
    <xf numFmtId="0" fontId="11" fillId="0" borderId="69" xfId="0" applyFont="1" applyBorder="1" applyAlignment="1">
      <alignment horizontal="center" vertical="top" wrapText="1"/>
    </xf>
    <xf numFmtId="0" fontId="11" fillId="0" borderId="74" xfId="0" applyFont="1" applyBorder="1" applyAlignment="1">
      <alignment horizontal="center" vertical="top" wrapText="1"/>
    </xf>
    <xf numFmtId="0" fontId="11" fillId="0" borderId="75" xfId="0" applyFont="1" applyBorder="1" applyAlignment="1">
      <alignment horizontal="center" vertical="top" wrapText="1"/>
    </xf>
    <xf numFmtId="0" fontId="11" fillId="0" borderId="71" xfId="0" applyFont="1" applyBorder="1" applyAlignment="1">
      <alignment horizontal="center" vertical="top" wrapText="1"/>
    </xf>
    <xf numFmtId="6" fontId="10" fillId="0" borderId="12" xfId="0" applyNumberFormat="1" applyFont="1" applyBorder="1" applyAlignment="1">
      <alignment horizontal="center" vertical="top" wrapText="1"/>
    </xf>
    <xf numFmtId="6" fontId="10" fillId="0" borderId="21" xfId="0" applyNumberFormat="1" applyFont="1" applyBorder="1" applyAlignment="1">
      <alignment horizontal="center" vertical="top" wrapText="1"/>
    </xf>
    <xf numFmtId="6" fontId="10" fillId="3" borderId="24" xfId="0" applyNumberFormat="1" applyFont="1" applyFill="1" applyBorder="1" applyAlignment="1">
      <alignment horizontal="center" vertical="top" wrapText="1"/>
    </xf>
    <xf numFmtId="6" fontId="10" fillId="0" borderId="25" xfId="0" applyNumberFormat="1" applyFont="1" applyBorder="1" applyAlignment="1">
      <alignment horizontal="center" vertical="top" wrapText="1"/>
    </xf>
    <xf numFmtId="6" fontId="11" fillId="3" borderId="25" xfId="0" applyNumberFormat="1" applyFont="1" applyFill="1" applyBorder="1" applyAlignment="1">
      <alignment horizontal="center" vertical="top" wrapText="1"/>
    </xf>
    <xf numFmtId="6" fontId="10" fillId="0" borderId="64" xfId="0" applyNumberFormat="1" applyFont="1" applyBorder="1" applyAlignment="1">
      <alignment horizontal="center" vertical="top" wrapText="1"/>
    </xf>
    <xf numFmtId="6" fontId="10" fillId="0" borderId="22" xfId="0" applyNumberFormat="1" applyFont="1" applyBorder="1" applyAlignment="1">
      <alignment horizontal="center" vertical="top" wrapText="1"/>
    </xf>
    <xf numFmtId="6" fontId="10" fillId="0" borderId="4" xfId="0" applyNumberFormat="1" applyFont="1" applyBorder="1" applyAlignment="1">
      <alignment horizontal="center" vertical="top" wrapText="1"/>
    </xf>
    <xf numFmtId="6" fontId="10" fillId="0" borderId="5" xfId="0" applyNumberFormat="1" applyFont="1" applyBorder="1" applyAlignment="1">
      <alignment horizontal="center" vertical="top" wrapText="1"/>
    </xf>
    <xf numFmtId="0" fontId="10" fillId="0" borderId="32" xfId="0" applyFont="1" applyBorder="1"/>
    <xf numFmtId="0" fontId="10" fillId="0" borderId="39" xfId="0" applyFont="1" applyBorder="1"/>
    <xf numFmtId="0" fontId="10" fillId="0" borderId="24" xfId="0" applyFont="1" applyBorder="1"/>
    <xf numFmtId="0" fontId="10" fillId="0" borderId="0" xfId="0" applyFont="1" applyBorder="1"/>
    <xf numFmtId="0" fontId="11" fillId="0" borderId="72" xfId="0" applyFont="1" applyBorder="1" applyAlignment="1">
      <alignment horizontal="center" vertical="top" wrapText="1"/>
    </xf>
    <xf numFmtId="167" fontId="10" fillId="0" borderId="53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167" fontId="10" fillId="0" borderId="54" xfId="0" applyNumberFormat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0" fontId="13" fillId="0" borderId="0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29" xfId="0" applyFont="1" applyBorder="1" applyAlignment="1">
      <alignment horizontal="left" vertical="center" indent="1"/>
    </xf>
    <xf numFmtId="0" fontId="13" fillId="0" borderId="30" xfId="0" applyFont="1" applyBorder="1" applyAlignment="1">
      <alignment horizontal="left" vertical="center" indent="1"/>
    </xf>
    <xf numFmtId="6" fontId="13" fillId="0" borderId="35" xfId="4" applyNumberFormat="1" applyFont="1" applyBorder="1" applyAlignment="1">
      <alignment vertical="center"/>
    </xf>
    <xf numFmtId="0" fontId="13" fillId="0" borderId="31" xfId="0" applyFont="1" applyBorder="1" applyAlignment="1">
      <alignment horizontal="left" vertical="center" indent="1"/>
    </xf>
    <xf numFmtId="0" fontId="13" fillId="0" borderId="18" xfId="0" applyFont="1" applyBorder="1" applyAlignment="1">
      <alignment horizontal="left" vertical="center" indent="1"/>
    </xf>
    <xf numFmtId="0" fontId="13" fillId="0" borderId="17" xfId="0" applyFont="1" applyBorder="1" applyAlignment="1">
      <alignment vertical="center"/>
    </xf>
    <xf numFmtId="6" fontId="13" fillId="0" borderId="36" xfId="4" applyNumberFormat="1" applyFont="1" applyBorder="1" applyAlignment="1">
      <alignment vertical="center"/>
    </xf>
    <xf numFmtId="0" fontId="13" fillId="0" borderId="32" xfId="0" applyFont="1" applyBorder="1" applyAlignment="1">
      <alignment horizontal="left" vertical="center" indent="1"/>
    </xf>
    <xf numFmtId="0" fontId="13" fillId="0" borderId="33" xfId="0" applyFont="1" applyBorder="1" applyAlignment="1">
      <alignment horizontal="left" vertical="center" indent="1"/>
    </xf>
    <xf numFmtId="0" fontId="13" fillId="0" borderId="39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41" fontId="12" fillId="0" borderId="48" xfId="2" applyNumberFormat="1" applyFont="1" applyFill="1" applyBorder="1" applyAlignment="1">
      <alignment horizontal="center" vertical="center"/>
    </xf>
    <xf numFmtId="41" fontId="12" fillId="0" borderId="49" xfId="2" applyNumberFormat="1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41" fontId="12" fillId="0" borderId="49" xfId="17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41" fontId="12" fillId="0" borderId="52" xfId="17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166" fontId="12" fillId="0" borderId="5" xfId="2" applyNumberFormat="1" applyFont="1" applyBorder="1" applyAlignment="1">
      <alignment vertical="center"/>
    </xf>
    <xf numFmtId="166" fontId="12" fillId="0" borderId="5" xfId="2" applyNumberFormat="1" applyFont="1" applyFill="1" applyBorder="1" applyAlignment="1">
      <alignment horizontal="center" vertical="center"/>
    </xf>
    <xf numFmtId="166" fontId="12" fillId="3" borderId="5" xfId="2" applyNumberFormat="1" applyFont="1" applyFill="1" applyBorder="1" applyAlignment="1">
      <alignment vertical="center"/>
    </xf>
    <xf numFmtId="166" fontId="12" fillId="0" borderId="12" xfId="2" applyNumberFormat="1" applyFont="1" applyBorder="1" applyAlignment="1">
      <alignment vertical="center"/>
    </xf>
    <xf numFmtId="166" fontId="12" fillId="0" borderId="12" xfId="2" applyNumberFormat="1" applyFont="1" applyFill="1" applyBorder="1" applyAlignment="1">
      <alignment horizontal="center" vertical="center"/>
    </xf>
    <xf numFmtId="166" fontId="12" fillId="3" borderId="12" xfId="2" applyNumberFormat="1" applyFont="1" applyFill="1" applyBorder="1" applyAlignment="1">
      <alignment vertical="center"/>
    </xf>
    <xf numFmtId="41" fontId="12" fillId="0" borderId="55" xfId="2" applyNumberFormat="1" applyFont="1" applyFill="1" applyBorder="1" applyAlignment="1">
      <alignment horizontal="left" vertical="center" indent="1"/>
    </xf>
    <xf numFmtId="166" fontId="12" fillId="0" borderId="25" xfId="2" applyNumberFormat="1" applyFont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166" fontId="12" fillId="3" borderId="25" xfId="2" applyNumberFormat="1" applyFont="1" applyFill="1" applyBorder="1" applyAlignment="1">
      <alignment vertical="center"/>
    </xf>
    <xf numFmtId="0" fontId="12" fillId="0" borderId="69" xfId="0" applyFont="1" applyBorder="1" applyAlignment="1">
      <alignment horizontal="left" vertical="center" indent="1"/>
    </xf>
    <xf numFmtId="0" fontId="12" fillId="0" borderId="70" xfId="0" applyFont="1" applyBorder="1" applyAlignment="1">
      <alignment horizontal="left" vertical="center" indent="1"/>
    </xf>
    <xf numFmtId="0" fontId="12" fillId="0" borderId="71" xfId="0" applyFont="1" applyBorder="1" applyAlignment="1">
      <alignment horizontal="center" vertical="center"/>
    </xf>
    <xf numFmtId="0" fontId="13" fillId="0" borderId="64" xfId="0" applyFont="1" applyBorder="1" applyAlignment="1">
      <alignment horizontal="left" vertical="center" indent="1"/>
    </xf>
    <xf numFmtId="0" fontId="13" fillId="0" borderId="20" xfId="0" applyFont="1" applyBorder="1" applyAlignment="1">
      <alignment horizontal="left" vertical="center" indent="1"/>
    </xf>
    <xf numFmtId="0" fontId="13" fillId="0" borderId="5" xfId="0" applyFont="1" applyBorder="1" applyAlignment="1">
      <alignment vertical="center"/>
    </xf>
    <xf numFmtId="0" fontId="13" fillId="0" borderId="31" xfId="0" applyFont="1" applyBorder="1" applyAlignment="1">
      <alignment horizontal="left" vertical="center" indent="2"/>
    </xf>
    <xf numFmtId="0" fontId="13" fillId="0" borderId="18" xfId="0" applyFont="1" applyBorder="1" applyAlignment="1">
      <alignment horizontal="left" vertical="center" indent="2"/>
    </xf>
    <xf numFmtId="6" fontId="13" fillId="0" borderId="12" xfId="4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2" fillId="0" borderId="31" xfId="0" applyFont="1" applyBorder="1" applyAlignment="1">
      <alignment horizontal="left" vertical="center" indent="1"/>
    </xf>
    <xf numFmtId="0" fontId="12" fillId="0" borderId="18" xfId="0" applyFont="1" applyBorder="1" applyAlignment="1">
      <alignment horizontal="left" vertical="center" indent="1"/>
    </xf>
    <xf numFmtId="0" fontId="13" fillId="0" borderId="25" xfId="0" applyFont="1" applyBorder="1" applyAlignment="1">
      <alignment vertical="center"/>
    </xf>
    <xf numFmtId="0" fontId="12" fillId="0" borderId="32" xfId="0" applyFont="1" applyBorder="1" applyAlignment="1">
      <alignment horizontal="left" vertical="center" indent="1"/>
    </xf>
    <xf numFmtId="0" fontId="12" fillId="0" borderId="33" xfId="0" applyFont="1" applyBorder="1" applyAlignment="1">
      <alignment horizontal="left" vertical="center" indent="1"/>
    </xf>
    <xf numFmtId="0" fontId="12" fillId="0" borderId="25" xfId="0" applyFont="1" applyBorder="1" applyAlignment="1">
      <alignment vertical="center"/>
    </xf>
    <xf numFmtId="0" fontId="13" fillId="0" borderId="38" xfId="0" applyFont="1" applyBorder="1" applyAlignment="1">
      <alignment horizontal="left" vertical="center" indent="1"/>
    </xf>
    <xf numFmtId="0" fontId="13" fillId="0" borderId="68" xfId="0" applyFont="1" applyBorder="1" applyAlignment="1">
      <alignment vertical="center"/>
    </xf>
    <xf numFmtId="0" fontId="13" fillId="0" borderId="68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center" vertical="center"/>
    </xf>
    <xf numFmtId="6" fontId="14" fillId="0" borderId="12" xfId="4" applyNumberFormat="1" applyFont="1" applyBorder="1" applyAlignment="1">
      <alignment horizontal="right" vertical="top" wrapText="1"/>
    </xf>
    <xf numFmtId="38" fontId="14" fillId="0" borderId="12" xfId="1" applyNumberFormat="1" applyFont="1" applyBorder="1" applyAlignment="1">
      <alignment horizontal="right" vertical="top" wrapText="1"/>
    </xf>
    <xf numFmtId="38" fontId="14" fillId="0" borderId="21" xfId="1" applyNumberFormat="1" applyFont="1" applyBorder="1" applyAlignment="1">
      <alignment horizontal="right" vertical="top" wrapText="1"/>
    </xf>
    <xf numFmtId="38" fontId="14" fillId="0" borderId="71" xfId="1" applyNumberFormat="1" applyFont="1" applyBorder="1" applyAlignment="1">
      <alignment horizontal="right" vertical="top" wrapText="1"/>
    </xf>
    <xf numFmtId="38" fontId="13" fillId="0" borderId="25" xfId="0" applyNumberFormat="1" applyFont="1" applyBorder="1" applyAlignment="1">
      <alignment vertical="center"/>
    </xf>
    <xf numFmtId="0" fontId="15" fillId="0" borderId="31" xfId="0" applyFont="1" applyBorder="1" applyAlignment="1">
      <alignment horizontal="left" vertical="top" wrapText="1" indent="1"/>
    </xf>
    <xf numFmtId="0" fontId="15" fillId="0" borderId="20" xfId="0" applyFont="1" applyBorder="1" applyAlignment="1">
      <alignment horizontal="left" vertical="top" wrapText="1" indent="1"/>
    </xf>
    <xf numFmtId="0" fontId="14" fillId="0" borderId="22" xfId="0" applyFont="1" applyBorder="1" applyAlignment="1">
      <alignment horizontal="left" vertical="top" wrapText="1" indent="1"/>
    </xf>
    <xf numFmtId="6" fontId="12" fillId="0" borderId="5" xfId="0" applyNumberFormat="1" applyFont="1" applyBorder="1" applyAlignment="1">
      <alignment vertical="center"/>
    </xf>
    <xf numFmtId="0" fontId="14" fillId="0" borderId="31" xfId="0" applyFont="1" applyBorder="1" applyAlignment="1">
      <alignment horizontal="left" vertical="top" wrapText="1" indent="1"/>
    </xf>
    <xf numFmtId="0" fontId="14" fillId="0" borderId="18" xfId="0" applyFont="1" applyBorder="1" applyAlignment="1">
      <alignment horizontal="left" vertical="top" wrapText="1" indent="1"/>
    </xf>
    <xf numFmtId="0" fontId="14" fillId="0" borderId="17" xfId="0" applyFont="1" applyBorder="1" applyAlignment="1">
      <alignment horizontal="left" vertical="top" wrapText="1" indent="1"/>
    </xf>
    <xf numFmtId="6" fontId="13" fillId="0" borderId="12" xfId="0" applyNumberFormat="1" applyFont="1" applyBorder="1" applyAlignment="1">
      <alignment vertical="center"/>
    </xf>
    <xf numFmtId="9" fontId="13" fillId="0" borderId="12" xfId="9" applyFont="1" applyBorder="1" applyAlignment="1">
      <alignment vertical="center"/>
    </xf>
    <xf numFmtId="0" fontId="15" fillId="0" borderId="32" xfId="0" applyFont="1" applyBorder="1" applyAlignment="1">
      <alignment horizontal="left" vertical="top" wrapText="1" indent="1"/>
    </xf>
    <xf numFmtId="0" fontId="15" fillId="0" borderId="33" xfId="0" applyFont="1" applyBorder="1" applyAlignment="1">
      <alignment horizontal="left" vertical="top" wrapText="1" indent="1"/>
    </xf>
    <xf numFmtId="0" fontId="15" fillId="0" borderId="39" xfId="0" applyFont="1" applyBorder="1" applyAlignment="1">
      <alignment horizontal="left" vertical="top" wrapText="1" indent="1"/>
    </xf>
    <xf numFmtId="6" fontId="14" fillId="0" borderId="68" xfId="4" applyNumberFormat="1" applyFont="1" applyBorder="1" applyAlignment="1">
      <alignment horizontal="right" vertical="top" wrapText="1"/>
    </xf>
    <xf numFmtId="0" fontId="13" fillId="0" borderId="35" xfId="0" applyFont="1" applyBorder="1" applyAlignment="1">
      <alignment vertical="center"/>
    </xf>
    <xf numFmtId="6" fontId="14" fillId="0" borderId="21" xfId="4" applyNumberFormat="1" applyFont="1" applyBorder="1" applyAlignment="1">
      <alignment horizontal="right" vertical="top" wrapText="1"/>
    </xf>
    <xf numFmtId="6" fontId="13" fillId="0" borderId="36" xfId="0" applyNumberFormat="1" applyFont="1" applyBorder="1" applyAlignment="1">
      <alignment vertical="center"/>
    </xf>
    <xf numFmtId="6" fontId="14" fillId="0" borderId="10" xfId="4" applyNumberFormat="1" applyFont="1" applyBorder="1" applyAlignment="1">
      <alignment horizontal="right" vertical="top" wrapText="1"/>
    </xf>
    <xf numFmtId="0" fontId="13" fillId="0" borderId="36" xfId="0" applyFont="1" applyBorder="1" applyAlignment="1">
      <alignment vertical="center"/>
    </xf>
    <xf numFmtId="6" fontId="14" fillId="0" borderId="7" xfId="4" applyNumberFormat="1" applyFont="1" applyBorder="1" applyAlignment="1">
      <alignment horizontal="right" vertical="top" wrapText="1"/>
    </xf>
    <xf numFmtId="6" fontId="13" fillId="0" borderId="37" xfId="0" applyNumberFormat="1" applyFont="1" applyBorder="1" applyAlignment="1">
      <alignment vertical="center"/>
    </xf>
    <xf numFmtId="0" fontId="13" fillId="0" borderId="39" xfId="0" applyFont="1" applyBorder="1" applyAlignment="1">
      <alignment horizontal="left" vertical="center" indent="1"/>
    </xf>
    <xf numFmtId="0" fontId="13" fillId="0" borderId="52" xfId="0" applyFont="1" applyBorder="1" applyAlignment="1">
      <alignment vertical="center"/>
    </xf>
    <xf numFmtId="6" fontId="12" fillId="3" borderId="43" xfId="0" applyNumberFormat="1" applyFont="1" applyFill="1" applyBorder="1" applyAlignment="1">
      <alignment vertical="center"/>
    </xf>
    <xf numFmtId="0" fontId="13" fillId="0" borderId="0" xfId="0" applyFont="1"/>
    <xf numFmtId="6" fontId="10" fillId="0" borderId="64" xfId="0" applyNumberFormat="1" applyFont="1" applyBorder="1" applyAlignment="1">
      <alignment horizontal="left" vertical="top"/>
    </xf>
    <xf numFmtId="6" fontId="10" fillId="0" borderId="22" xfId="0" applyNumberFormat="1" applyFont="1" applyBorder="1" applyAlignment="1">
      <alignment horizontal="left" vertical="top"/>
    </xf>
    <xf numFmtId="6" fontId="11" fillId="0" borderId="5" xfId="0" applyNumberFormat="1" applyFont="1" applyBorder="1" applyAlignment="1">
      <alignment horizontal="center" vertical="top" wrapText="1"/>
    </xf>
    <xf numFmtId="6" fontId="10" fillId="0" borderId="31" xfId="0" applyNumberFormat="1" applyFont="1" applyFill="1" applyBorder="1" applyAlignment="1">
      <alignment horizontal="left" vertical="top"/>
    </xf>
    <xf numFmtId="6" fontId="10" fillId="0" borderId="17" xfId="0" applyNumberFormat="1" applyFont="1" applyFill="1" applyBorder="1" applyAlignment="1">
      <alignment horizontal="left" vertical="top"/>
    </xf>
    <xf numFmtId="6" fontId="10" fillId="0" borderId="67" xfId="0" applyNumberFormat="1" applyFont="1" applyFill="1" applyBorder="1" applyAlignment="1">
      <alignment horizontal="left" vertical="top"/>
    </xf>
    <xf numFmtId="6" fontId="10" fillId="0" borderId="58" xfId="0" applyNumberFormat="1" applyFont="1" applyFill="1" applyBorder="1" applyAlignment="1">
      <alignment horizontal="left" vertical="top"/>
    </xf>
    <xf numFmtId="6" fontId="10" fillId="0" borderId="32" xfId="0" applyNumberFormat="1" applyFont="1" applyBorder="1" applyAlignment="1">
      <alignment horizontal="left" vertical="top" indent="1"/>
    </xf>
    <xf numFmtId="6" fontId="10" fillId="0" borderId="39" xfId="0" applyNumberFormat="1" applyFont="1" applyBorder="1" applyAlignment="1">
      <alignment horizontal="left" vertical="top"/>
    </xf>
    <xf numFmtId="0" fontId="13" fillId="0" borderId="25" xfId="0" applyFont="1" applyBorder="1"/>
    <xf numFmtId="0" fontId="13" fillId="0" borderId="0" xfId="0" applyFont="1" applyBorder="1"/>
    <xf numFmtId="9" fontId="13" fillId="0" borderId="37" xfId="9" applyFont="1" applyBorder="1" applyAlignment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0" borderId="71" xfId="0" applyFont="1" applyBorder="1" applyAlignment="1">
      <alignment horizontal="right" vertical="center"/>
    </xf>
    <xf numFmtId="0" fontId="12" fillId="0" borderId="40" xfId="0" applyFont="1" applyBorder="1" applyAlignment="1">
      <alignment horizontal="center" vertical="center"/>
    </xf>
    <xf numFmtId="6" fontId="13" fillId="0" borderId="5" xfId="4" applyNumberFormat="1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6" fontId="13" fillId="0" borderId="37" xfId="4" applyNumberFormat="1" applyFont="1" applyBorder="1" applyAlignment="1">
      <alignment vertical="center"/>
    </xf>
    <xf numFmtId="0" fontId="13" fillId="0" borderId="77" xfId="0" applyFont="1" applyBorder="1" applyAlignment="1">
      <alignment horizontal="left" vertical="center" indent="1"/>
    </xf>
    <xf numFmtId="0" fontId="13" fillId="0" borderId="21" xfId="0" applyFont="1" applyBorder="1" applyAlignment="1">
      <alignment vertical="center"/>
    </xf>
    <xf numFmtId="6" fontId="12" fillId="3" borderId="43" xfId="4" applyNumberFormat="1" applyFont="1" applyFill="1" applyBorder="1" applyAlignment="1">
      <alignment vertical="center"/>
    </xf>
    <xf numFmtId="0" fontId="13" fillId="0" borderId="30" xfId="0" applyFont="1" applyBorder="1" applyAlignment="1">
      <alignment horizontal="left" vertical="center" indent="4"/>
    </xf>
    <xf numFmtId="0" fontId="13" fillId="0" borderId="68" xfId="0" applyFont="1" applyBorder="1" applyAlignment="1">
      <alignment horizontal="right" vertical="center"/>
    </xf>
    <xf numFmtId="0" fontId="13" fillId="0" borderId="44" xfId="0" applyFont="1" applyBorder="1" applyAlignment="1">
      <alignment vertical="center"/>
    </xf>
    <xf numFmtId="0" fontId="13" fillId="0" borderId="18" xfId="0" applyFont="1" applyBorder="1" applyAlignment="1">
      <alignment horizontal="left" vertical="center" indent="4"/>
    </xf>
    <xf numFmtId="166" fontId="13" fillId="0" borderId="21" xfId="0" applyNumberFormat="1" applyFont="1" applyBorder="1" applyAlignment="1">
      <alignment horizontal="right" vertical="center"/>
    </xf>
    <xf numFmtId="0" fontId="13" fillId="0" borderId="46" xfId="0" applyFont="1" applyBorder="1" applyAlignment="1">
      <alignment vertical="center"/>
    </xf>
    <xf numFmtId="6" fontId="13" fillId="0" borderId="68" xfId="4" applyNumberFormat="1" applyFont="1" applyBorder="1" applyAlignment="1">
      <alignment vertical="center"/>
    </xf>
    <xf numFmtId="6" fontId="13" fillId="0" borderId="25" xfId="4" applyNumberFormat="1" applyFont="1" applyBorder="1" applyAlignment="1">
      <alignment vertical="center"/>
    </xf>
    <xf numFmtId="0" fontId="13" fillId="0" borderId="33" xfId="0" applyFont="1" applyBorder="1" applyAlignment="1">
      <alignment horizontal="left" vertical="center" indent="4"/>
    </xf>
    <xf numFmtId="6" fontId="12" fillId="3" borderId="52" xfId="4" applyNumberFormat="1" applyFont="1" applyFill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2" fillId="0" borderId="0" xfId="0" applyFont="1" applyAlignment="1">
      <alignment horizontal="left" indent="1"/>
    </xf>
    <xf numFmtId="165" fontId="13" fillId="0" borderId="0" xfId="1" applyNumberFormat="1" applyFont="1"/>
    <xf numFmtId="164" fontId="13" fillId="0" borderId="0" xfId="4" applyNumberFormat="1" applyFont="1" applyBorder="1"/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 indent="1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0" borderId="29" xfId="0" applyFont="1" applyBorder="1" applyAlignment="1">
      <alignment horizontal="left" vertical="top" indent="1"/>
    </xf>
    <xf numFmtId="0" fontId="13" fillId="0" borderId="30" xfId="0" applyFont="1" applyBorder="1" applyAlignment="1">
      <alignment horizontal="left" vertical="top" indent="1"/>
    </xf>
    <xf numFmtId="0" fontId="12" fillId="0" borderId="68" xfId="0" applyFont="1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13" fillId="0" borderId="32" xfId="0" applyFont="1" applyBorder="1" applyAlignment="1">
      <alignment horizontal="left" vertical="top"/>
    </xf>
    <xf numFmtId="0" fontId="13" fillId="0" borderId="33" xfId="0" applyFont="1" applyBorder="1" applyAlignment="1">
      <alignment horizontal="left" vertical="top" indent="1"/>
    </xf>
    <xf numFmtId="5" fontId="13" fillId="0" borderId="25" xfId="0" applyNumberFormat="1" applyFont="1" applyBorder="1" applyAlignment="1">
      <alignment horizontal="center" vertical="top" wrapText="1"/>
    </xf>
    <xf numFmtId="5" fontId="13" fillId="0" borderId="25" xfId="1" applyNumberFormat="1" applyFont="1" applyBorder="1" applyAlignment="1">
      <alignment horizontal="center" vertical="top" wrapText="1"/>
    </xf>
    <xf numFmtId="5" fontId="13" fillId="0" borderId="37" xfId="0" applyNumberFormat="1" applyFont="1" applyBorder="1" applyAlignment="1">
      <alignment horizontal="center" vertical="top" wrapText="1"/>
    </xf>
    <xf numFmtId="0" fontId="12" fillId="0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indent="1"/>
    </xf>
    <xf numFmtId="0" fontId="12" fillId="0" borderId="0" xfId="0" applyFont="1" applyAlignment="1">
      <alignment horizontal="center" vertical="top"/>
    </xf>
    <xf numFmtId="0" fontId="13" fillId="0" borderId="0" xfId="0" applyFont="1" applyAlignment="1"/>
    <xf numFmtId="6" fontId="13" fillId="0" borderId="0" xfId="0" applyNumberFormat="1" applyFont="1" applyAlignment="1">
      <alignment horizontal="left" vertical="top" indent="1"/>
    </xf>
    <xf numFmtId="6" fontId="13" fillId="0" borderId="0" xfId="0" applyNumberFormat="1" applyFont="1" applyAlignment="1">
      <alignment horizontal="center" vertical="top"/>
    </xf>
    <xf numFmtId="0" fontId="12" fillId="3" borderId="0" xfId="0" applyFont="1" applyFill="1" applyBorder="1" applyAlignment="1">
      <alignment horizontal="center" vertical="center"/>
    </xf>
    <xf numFmtId="6" fontId="13" fillId="3" borderId="0" xfId="0" applyNumberFormat="1" applyFont="1" applyFill="1" applyAlignment="1">
      <alignment horizontal="left" vertical="top" indent="1"/>
    </xf>
    <xf numFmtId="6" fontId="13" fillId="3" borderId="0" xfId="0" applyNumberFormat="1" applyFont="1" applyFill="1" applyAlignment="1">
      <alignment horizontal="center" vertical="top"/>
    </xf>
    <xf numFmtId="0" fontId="13" fillId="0" borderId="74" xfId="0" applyFont="1" applyBorder="1" applyAlignment="1">
      <alignment horizontal="left" vertical="center" indent="1"/>
    </xf>
    <xf numFmtId="0" fontId="13" fillId="0" borderId="22" xfId="0" applyFont="1" applyBorder="1" applyAlignment="1">
      <alignment horizontal="left" vertical="center" indent="1"/>
    </xf>
    <xf numFmtId="6" fontId="13" fillId="0" borderId="42" xfId="4" applyNumberFormat="1" applyFont="1" applyBorder="1" applyAlignment="1">
      <alignment vertical="center"/>
    </xf>
    <xf numFmtId="6" fontId="13" fillId="0" borderId="52" xfId="4" applyNumberFormat="1" applyFont="1" applyBorder="1" applyAlignment="1">
      <alignment vertical="center"/>
    </xf>
    <xf numFmtId="6" fontId="13" fillId="0" borderId="65" xfId="4" applyNumberFormat="1" applyFont="1" applyBorder="1" applyAlignment="1">
      <alignment vertical="center"/>
    </xf>
    <xf numFmtId="6" fontId="13" fillId="0" borderId="66" xfId="4" applyNumberFormat="1" applyFont="1" applyBorder="1" applyAlignment="1">
      <alignment vertical="center"/>
    </xf>
    <xf numFmtId="43" fontId="12" fillId="0" borderId="44" xfId="1" applyFont="1" applyBorder="1" applyAlignment="1">
      <alignment horizontal="left" vertical="center"/>
    </xf>
    <xf numFmtId="43" fontId="12" fillId="0" borderId="45" xfId="1" applyFont="1" applyBorder="1" applyAlignment="1">
      <alignment horizontal="left" vertical="center"/>
    </xf>
    <xf numFmtId="0" fontId="12" fillId="0" borderId="49" xfId="0" applyFont="1" applyBorder="1" applyAlignment="1">
      <alignment vertical="center"/>
    </xf>
    <xf numFmtId="1" fontId="12" fillId="0" borderId="50" xfId="1" applyNumberFormat="1" applyFont="1" applyBorder="1" applyAlignment="1">
      <alignment horizontal="center" vertical="center"/>
    </xf>
    <xf numFmtId="43" fontId="12" fillId="0" borderId="47" xfId="1" applyFont="1" applyBorder="1" applyAlignment="1">
      <alignment horizontal="left" vertical="center" indent="1"/>
    </xf>
    <xf numFmtId="43" fontId="12" fillId="0" borderId="1" xfId="1" applyFont="1" applyBorder="1" applyAlignment="1">
      <alignment horizontal="left" vertical="center"/>
    </xf>
    <xf numFmtId="43" fontId="12" fillId="0" borderId="57" xfId="1" applyFont="1" applyBorder="1" applyAlignment="1">
      <alignment horizontal="left" vertical="center" indent="1"/>
    </xf>
    <xf numFmtId="0" fontId="12" fillId="0" borderId="52" xfId="0" applyFont="1" applyBorder="1" applyAlignment="1">
      <alignment vertical="center"/>
    </xf>
    <xf numFmtId="1" fontId="12" fillId="0" borderId="43" xfId="1" applyNumberFormat="1" applyFont="1" applyBorder="1" applyAlignment="1">
      <alignment horizontal="center" vertical="center"/>
    </xf>
    <xf numFmtId="43" fontId="13" fillId="0" borderId="64" xfId="1" applyFont="1" applyBorder="1" applyAlignment="1">
      <alignment horizontal="left" vertical="center" indent="1"/>
    </xf>
    <xf numFmtId="43" fontId="13" fillId="0" borderId="20" xfId="1" applyFont="1" applyBorder="1" applyAlignment="1">
      <alignment horizontal="left" vertical="center"/>
    </xf>
    <xf numFmtId="43" fontId="13" fillId="0" borderId="22" xfId="1" applyFont="1" applyBorder="1" applyAlignment="1">
      <alignment horizontal="left" vertical="center" indent="1"/>
    </xf>
    <xf numFmtId="6" fontId="13" fillId="0" borderId="5" xfId="0" applyNumberFormat="1" applyFont="1" applyBorder="1" applyAlignment="1">
      <alignment vertical="center"/>
    </xf>
    <xf numFmtId="43" fontId="13" fillId="0" borderId="31" xfId="1" applyFont="1" applyBorder="1" applyAlignment="1">
      <alignment horizontal="left" vertical="center" indent="1"/>
    </xf>
    <xf numFmtId="43" fontId="13" fillId="0" borderId="17" xfId="1" applyFont="1" applyBorder="1" applyAlignment="1">
      <alignment horizontal="left" vertical="center" indent="1"/>
    </xf>
    <xf numFmtId="165" fontId="13" fillId="0" borderId="42" xfId="1" applyNumberFormat="1" applyFont="1" applyBorder="1" applyAlignment="1">
      <alignment vertical="center"/>
    </xf>
    <xf numFmtId="43" fontId="12" fillId="3" borderId="31" xfId="1" applyFont="1" applyFill="1" applyBorder="1" applyAlignment="1">
      <alignment horizontal="left" vertical="center" indent="1"/>
    </xf>
    <xf numFmtId="43" fontId="12" fillId="3" borderId="18" xfId="1" applyFont="1" applyFill="1" applyBorder="1" applyAlignment="1">
      <alignment horizontal="left" vertical="center"/>
    </xf>
    <xf numFmtId="43" fontId="12" fillId="3" borderId="17" xfId="1" applyFont="1" applyFill="1" applyBorder="1" applyAlignment="1">
      <alignment horizontal="left" vertical="center" indent="1"/>
    </xf>
    <xf numFmtId="0" fontId="12" fillId="3" borderId="12" xfId="0" applyFont="1" applyFill="1" applyBorder="1" applyAlignment="1">
      <alignment vertical="center"/>
    </xf>
    <xf numFmtId="165" fontId="12" fillId="3" borderId="36" xfId="1" applyNumberFormat="1" applyFont="1" applyFill="1" applyBorder="1" applyAlignment="1">
      <alignment vertical="center"/>
    </xf>
    <xf numFmtId="43" fontId="12" fillId="3" borderId="32" xfId="1" applyFont="1" applyFill="1" applyBorder="1" applyAlignment="1">
      <alignment horizontal="left" vertical="center" indent="1"/>
    </xf>
    <xf numFmtId="43" fontId="12" fillId="3" borderId="33" xfId="1" applyFont="1" applyFill="1" applyBorder="1" applyAlignment="1">
      <alignment horizontal="left" vertical="center"/>
    </xf>
    <xf numFmtId="43" fontId="12" fillId="3" borderId="39" xfId="1" applyFont="1" applyFill="1" applyBorder="1" applyAlignment="1">
      <alignment horizontal="left" vertical="center" indent="1"/>
    </xf>
    <xf numFmtId="0" fontId="12" fillId="3" borderId="25" xfId="0" applyFont="1" applyFill="1" applyBorder="1" applyAlignment="1">
      <alignment vertical="center"/>
    </xf>
    <xf numFmtId="165" fontId="12" fillId="3" borderId="37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2" xfId="0" applyFont="1" applyBorder="1" applyAlignment="1">
      <alignment vertical="center"/>
    </xf>
    <xf numFmtId="1" fontId="12" fillId="0" borderId="63" xfId="1" applyNumberFormat="1" applyFont="1" applyBorder="1" applyAlignment="1">
      <alignment horizontal="center" vertical="center"/>
    </xf>
    <xf numFmtId="43" fontId="12" fillId="0" borderId="64" xfId="1" applyFont="1" applyBorder="1" applyAlignment="1">
      <alignment horizontal="left" vertical="center" indent="1"/>
    </xf>
    <xf numFmtId="43" fontId="12" fillId="0" borderId="20" xfId="1" applyFont="1" applyBorder="1" applyAlignment="1">
      <alignment horizontal="left" vertical="center" indent="1"/>
    </xf>
    <xf numFmtId="43" fontId="12" fillId="0" borderId="22" xfId="1" applyFont="1" applyBorder="1" applyAlignment="1">
      <alignment horizontal="left" vertical="center" indent="1"/>
    </xf>
    <xf numFmtId="0" fontId="12" fillId="0" borderId="5" xfId="0" applyFont="1" applyBorder="1" applyAlignment="1">
      <alignment vertical="center"/>
    </xf>
    <xf numFmtId="1" fontId="12" fillId="0" borderId="42" xfId="1" applyNumberFormat="1" applyFont="1" applyBorder="1" applyAlignment="1">
      <alignment horizontal="center" vertical="center"/>
    </xf>
    <xf numFmtId="43" fontId="13" fillId="0" borderId="18" xfId="1" applyFont="1" applyBorder="1" applyAlignment="1">
      <alignment horizontal="left" vertical="center" indent="1"/>
    </xf>
    <xf numFmtId="164" fontId="13" fillId="0" borderId="12" xfId="4" applyNumberFormat="1" applyFont="1" applyBorder="1" applyAlignment="1">
      <alignment vertical="center"/>
    </xf>
    <xf numFmtId="165" fontId="13" fillId="0" borderId="25" xfId="1" applyNumberFormat="1" applyFont="1" applyBorder="1" applyAlignment="1">
      <alignment vertical="center"/>
    </xf>
    <xf numFmtId="165" fontId="13" fillId="0" borderId="36" xfId="1" applyNumberFormat="1" applyFont="1" applyBorder="1" applyAlignment="1">
      <alignment vertical="center"/>
    </xf>
    <xf numFmtId="43" fontId="12" fillId="3" borderId="18" xfId="1" applyFont="1" applyFill="1" applyBorder="1" applyAlignment="1">
      <alignment horizontal="left" vertical="center" indent="1"/>
    </xf>
    <xf numFmtId="43" fontId="12" fillId="3" borderId="33" xfId="1" applyFont="1" applyFill="1" applyBorder="1" applyAlignment="1">
      <alignment horizontal="left" vertical="center" indent="1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3" fontId="12" fillId="0" borderId="47" xfId="1" applyFont="1" applyBorder="1" applyAlignment="1">
      <alignment horizontal="left" vertical="center"/>
    </xf>
    <xf numFmtId="43" fontId="13" fillId="0" borderId="64" xfId="1" applyFont="1" applyBorder="1" applyAlignment="1">
      <alignment horizontal="left" vertical="center"/>
    </xf>
    <xf numFmtId="5" fontId="13" fillId="0" borderId="42" xfId="4" applyNumberFormat="1" applyFont="1" applyBorder="1" applyAlignment="1">
      <alignment vertical="center"/>
    </xf>
    <xf numFmtId="165" fontId="13" fillId="0" borderId="5" xfId="1" applyNumberFormat="1" applyFont="1" applyBorder="1" applyAlignment="1">
      <alignment vertical="center"/>
    </xf>
    <xf numFmtId="165" fontId="13" fillId="0" borderId="37" xfId="1" applyNumberFormat="1" applyFont="1" applyBorder="1" applyAlignment="1">
      <alignment vertical="center"/>
    </xf>
    <xf numFmtId="43" fontId="13" fillId="0" borderId="17" xfId="1" applyFont="1" applyBorder="1" applyAlignment="1">
      <alignment horizontal="center" vertical="center"/>
    </xf>
    <xf numFmtId="37" fontId="13" fillId="0" borderId="36" xfId="1" applyNumberFormat="1" applyFont="1" applyBorder="1" applyAlignment="1">
      <alignment vertical="center"/>
    </xf>
    <xf numFmtId="0" fontId="13" fillId="0" borderId="31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43" fontId="12" fillId="0" borderId="49" xfId="1" applyFont="1" applyBorder="1" applyAlignment="1">
      <alignment horizontal="left" vertical="center" indent="1"/>
    </xf>
    <xf numFmtId="43" fontId="12" fillId="0" borderId="52" xfId="1" applyFont="1" applyBorder="1" applyAlignment="1">
      <alignment horizontal="left" vertical="center" indent="1"/>
    </xf>
    <xf numFmtId="43" fontId="13" fillId="0" borderId="5" xfId="1" applyFont="1" applyBorder="1" applyAlignment="1">
      <alignment horizontal="left" vertical="center" indent="1"/>
    </xf>
    <xf numFmtId="43" fontId="13" fillId="0" borderId="12" xfId="1" applyFont="1" applyBorder="1" applyAlignment="1">
      <alignment horizontal="left" vertical="center" indent="1"/>
    </xf>
    <xf numFmtId="5" fontId="13" fillId="0" borderId="7" xfId="4" applyNumberFormat="1" applyFont="1" applyBorder="1" applyAlignment="1">
      <alignment vertical="center"/>
    </xf>
    <xf numFmtId="165" fontId="13" fillId="0" borderId="8" xfId="1" applyNumberFormat="1" applyFont="1" applyBorder="1" applyAlignment="1">
      <alignment vertical="center"/>
    </xf>
    <xf numFmtId="165" fontId="13" fillId="0" borderId="78" xfId="1" applyNumberFormat="1" applyFont="1" applyBorder="1" applyAlignment="1">
      <alignment vertical="center"/>
    </xf>
    <xf numFmtId="43" fontId="13" fillId="0" borderId="12" xfId="1" applyFont="1" applyBorder="1" applyAlignment="1">
      <alignment horizontal="center" vertical="center"/>
    </xf>
    <xf numFmtId="37" fontId="13" fillId="0" borderId="37" xfId="1" applyNumberFormat="1" applyFont="1" applyBorder="1" applyAlignment="1">
      <alignment vertical="center"/>
    </xf>
    <xf numFmtId="43" fontId="13" fillId="0" borderId="32" xfId="1" applyFont="1" applyBorder="1" applyAlignment="1">
      <alignment horizontal="left" vertical="center"/>
    </xf>
    <xf numFmtId="43" fontId="13" fillId="0" borderId="33" xfId="1" applyFont="1" applyBorder="1" applyAlignment="1">
      <alignment horizontal="left" vertical="center"/>
    </xf>
    <xf numFmtId="43" fontId="13" fillId="0" borderId="25" xfId="1" applyFont="1" applyBorder="1" applyAlignment="1">
      <alignment horizontal="center" vertical="center"/>
    </xf>
    <xf numFmtId="5" fontId="12" fillId="0" borderId="43" xfId="1" applyNumberFormat="1" applyFont="1" applyBorder="1" applyAlignment="1">
      <alignment vertical="center"/>
    </xf>
    <xf numFmtId="43" fontId="13" fillId="0" borderId="0" xfId="1" applyFont="1" applyAlignment="1">
      <alignment horizontal="left" vertical="center" indent="1"/>
    </xf>
    <xf numFmtId="165" fontId="13" fillId="0" borderId="0" xfId="1" applyNumberFormat="1" applyFont="1" applyBorder="1" applyAlignment="1">
      <alignment vertical="center"/>
    </xf>
    <xf numFmtId="43" fontId="12" fillId="0" borderId="43" xfId="1" applyFont="1" applyBorder="1" applyAlignment="1">
      <alignment horizontal="center" vertical="center"/>
    </xf>
    <xf numFmtId="164" fontId="13" fillId="0" borderId="21" xfId="4" applyNumberFormat="1" applyFont="1" applyBorder="1" applyAlignment="1">
      <alignment vertical="center"/>
    </xf>
    <xf numFmtId="165" fontId="13" fillId="0" borderId="2" xfId="1" applyNumberFormat="1" applyFont="1" applyBorder="1" applyAlignment="1">
      <alignment vertical="center"/>
    </xf>
    <xf numFmtId="165" fontId="13" fillId="0" borderId="41" xfId="1" applyNumberFormat="1" applyFont="1" applyBorder="1" applyAlignment="1">
      <alignment vertical="center"/>
    </xf>
    <xf numFmtId="37" fontId="13" fillId="0" borderId="42" xfId="1" applyNumberFormat="1" applyFont="1" applyBorder="1" applyAlignment="1">
      <alignment vertical="center"/>
    </xf>
    <xf numFmtId="43" fontId="12" fillId="3" borderId="31" xfId="1" applyFont="1" applyFill="1" applyBorder="1" applyAlignment="1">
      <alignment horizontal="left" vertical="center"/>
    </xf>
    <xf numFmtId="0" fontId="13" fillId="3" borderId="12" xfId="0" applyFont="1" applyFill="1" applyBorder="1" applyAlignment="1">
      <alignment vertical="center"/>
    </xf>
    <xf numFmtId="43" fontId="12" fillId="3" borderId="32" xfId="1" applyFont="1" applyFill="1" applyBorder="1" applyAlignment="1">
      <alignment horizontal="left" vertical="center"/>
    </xf>
    <xf numFmtId="0" fontId="13" fillId="3" borderId="25" xfId="0" applyFont="1" applyFill="1" applyBorder="1" applyAlignment="1">
      <alignment vertical="center"/>
    </xf>
    <xf numFmtId="43" fontId="12" fillId="0" borderId="0" xfId="1" applyFont="1" applyFill="1" applyBorder="1" applyAlignment="1">
      <alignment horizontal="left" vertical="center"/>
    </xf>
    <xf numFmtId="43" fontId="12" fillId="0" borderId="0" xfId="1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vertical="center"/>
    </xf>
    <xf numFmtId="165" fontId="12" fillId="0" borderId="0" xfId="1" applyNumberFormat="1" applyFont="1" applyFill="1" applyBorder="1" applyAlignment="1">
      <alignment vertical="center"/>
    </xf>
    <xf numFmtId="0" fontId="13" fillId="0" borderId="0" xfId="0" applyFont="1" applyAlignment="1">
      <alignment horizontal="left" indent="1"/>
    </xf>
    <xf numFmtId="0" fontId="12" fillId="0" borderId="0" xfId="0" applyFont="1" applyAlignment="1">
      <alignment horizontal="left" vertical="center" indent="1"/>
    </xf>
    <xf numFmtId="0" fontId="13" fillId="0" borderId="26" xfId="0" applyFont="1" applyBorder="1" applyAlignment="1">
      <alignment horizontal="left" vertical="center" indent="1"/>
    </xf>
    <xf numFmtId="0" fontId="13" fillId="0" borderId="28" xfId="0" applyFont="1" applyBorder="1" applyAlignment="1">
      <alignment horizontal="left" vertical="center" indent="1"/>
    </xf>
    <xf numFmtId="0" fontId="13" fillId="0" borderId="28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6" fontId="13" fillId="0" borderId="11" xfId="4" applyNumberFormat="1" applyFont="1" applyBorder="1" applyAlignment="1">
      <alignment vertical="center"/>
    </xf>
    <xf numFmtId="0" fontId="13" fillId="0" borderId="14" xfId="0" applyFont="1" applyBorder="1" applyAlignment="1">
      <alignment horizontal="left" vertical="center" indent="1"/>
    </xf>
    <xf numFmtId="0" fontId="13" fillId="0" borderId="18" xfId="0" applyFont="1" applyBorder="1" applyAlignment="1">
      <alignment vertical="center"/>
    </xf>
    <xf numFmtId="6" fontId="13" fillId="0" borderId="13" xfId="4" applyNumberFormat="1" applyFont="1" applyBorder="1" applyAlignment="1">
      <alignment vertical="center"/>
    </xf>
    <xf numFmtId="6" fontId="13" fillId="0" borderId="27" xfId="4" applyNumberFormat="1" applyFont="1" applyBorder="1" applyAlignment="1">
      <alignment vertical="center"/>
    </xf>
    <xf numFmtId="6" fontId="13" fillId="0" borderId="3" xfId="0" applyNumberFormat="1" applyFont="1" applyBorder="1" applyAlignment="1">
      <alignment vertical="center"/>
    </xf>
    <xf numFmtId="0" fontId="12" fillId="3" borderId="15" xfId="0" applyFont="1" applyFill="1" applyBorder="1" applyAlignment="1">
      <alignment horizontal="left" vertical="center" indent="1"/>
    </xf>
    <xf numFmtId="0" fontId="12" fillId="3" borderId="19" xfId="0" applyFont="1" applyFill="1" applyBorder="1" applyAlignment="1">
      <alignment horizontal="left" vertical="center" indent="1"/>
    </xf>
    <xf numFmtId="0" fontId="12" fillId="2" borderId="19" xfId="0" applyFont="1" applyFill="1" applyBorder="1" applyAlignment="1">
      <alignment horizontal="left" vertical="center" indent="1"/>
    </xf>
    <xf numFmtId="0" fontId="12" fillId="2" borderId="19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6" fontId="12" fillId="3" borderId="9" xfId="0" applyNumberFormat="1" applyFont="1" applyFill="1" applyBorder="1" applyAlignment="1">
      <alignment vertical="center"/>
    </xf>
    <xf numFmtId="6" fontId="13" fillId="0" borderId="0" xfId="4" applyNumberFormat="1" applyFont="1" applyBorder="1" applyAlignment="1">
      <alignment vertical="center"/>
    </xf>
    <xf numFmtId="6" fontId="13" fillId="0" borderId="5" xfId="4" applyNumberFormat="1" applyFont="1" applyBorder="1" applyAlignment="1">
      <alignment horizontal="center" vertical="center"/>
    </xf>
    <xf numFmtId="6" fontId="13" fillId="0" borderId="25" xfId="4" applyNumberFormat="1" applyFont="1" applyBorder="1" applyAlignment="1">
      <alignment horizontal="center" vertical="center"/>
    </xf>
    <xf numFmtId="43" fontId="12" fillId="3" borderId="44" xfId="1" applyFont="1" applyFill="1" applyBorder="1" applyAlignment="1">
      <alignment horizontal="left" vertical="center"/>
    </xf>
    <xf numFmtId="43" fontId="12" fillId="3" borderId="59" xfId="1" applyFont="1" applyFill="1" applyBorder="1" applyAlignment="1">
      <alignment horizontal="left" vertical="center" indent="1"/>
    </xf>
    <xf numFmtId="43" fontId="12" fillId="3" borderId="60" xfId="1" applyFont="1" applyFill="1" applyBorder="1" applyAlignment="1">
      <alignment horizontal="left" vertical="center" indent="1"/>
    </xf>
    <xf numFmtId="43" fontId="12" fillId="3" borderId="61" xfId="1" applyFont="1" applyFill="1" applyBorder="1" applyAlignment="1">
      <alignment horizontal="left" vertical="center" indent="1"/>
    </xf>
    <xf numFmtId="43" fontId="13" fillId="0" borderId="31" xfId="1" applyFont="1" applyBorder="1" applyAlignment="1">
      <alignment horizontal="left" vertical="center"/>
    </xf>
    <xf numFmtId="43" fontId="13" fillId="0" borderId="18" xfId="1" applyFont="1" applyBorder="1" applyAlignment="1">
      <alignment horizontal="left" vertical="center"/>
    </xf>
    <xf numFmtId="6" fontId="11" fillId="3" borderId="34" xfId="0" applyNumberFormat="1" applyFont="1" applyFill="1" applyBorder="1" applyAlignment="1">
      <alignment horizontal="center" vertical="top" wrapText="1"/>
    </xf>
    <xf numFmtId="6" fontId="11" fillId="4" borderId="6" xfId="0" applyNumberFormat="1" applyFont="1" applyFill="1" applyBorder="1" applyAlignment="1">
      <alignment horizontal="center" vertical="top" wrapText="1"/>
    </xf>
    <xf numFmtId="6" fontId="11" fillId="4" borderId="12" xfId="0" applyNumberFormat="1" applyFont="1" applyFill="1" applyBorder="1" applyAlignment="1">
      <alignment horizontal="center" vertical="top" wrapText="1"/>
    </xf>
    <xf numFmtId="165" fontId="12" fillId="3" borderId="42" xfId="1" applyNumberFormat="1" applyFont="1" applyFill="1" applyBorder="1" applyAlignment="1">
      <alignment vertical="center"/>
    </xf>
    <xf numFmtId="165" fontId="13" fillId="0" borderId="40" xfId="1" applyNumberFormat="1" applyFont="1" applyBorder="1" applyAlignment="1">
      <alignment vertical="center"/>
    </xf>
    <xf numFmtId="43" fontId="12" fillId="0" borderId="59" xfId="1" applyFont="1" applyBorder="1" applyAlignment="1">
      <alignment horizontal="left" vertical="center"/>
    </xf>
    <xf numFmtId="43" fontId="12" fillId="0" borderId="60" xfId="1" applyFont="1" applyBorder="1" applyAlignment="1">
      <alignment horizontal="left" vertical="center"/>
    </xf>
    <xf numFmtId="43" fontId="12" fillId="0" borderId="61" xfId="1" applyFont="1" applyBorder="1" applyAlignment="1">
      <alignment horizontal="left" vertical="center" indent="1"/>
    </xf>
    <xf numFmtId="165" fontId="12" fillId="0" borderId="40" xfId="1" applyNumberFormat="1" applyFont="1" applyBorder="1" applyAlignment="1">
      <alignment vertical="center"/>
    </xf>
    <xf numFmtId="43" fontId="13" fillId="0" borderId="31" xfId="1" applyFont="1" applyBorder="1" applyAlignment="1">
      <alignment horizontal="left" vertical="center" indent="2"/>
    </xf>
    <xf numFmtId="43" fontId="12" fillId="3" borderId="45" xfId="1" applyFont="1" applyFill="1" applyBorder="1" applyAlignment="1">
      <alignment horizontal="left" vertical="center"/>
    </xf>
    <xf numFmtId="43" fontId="12" fillId="3" borderId="56" xfId="1" applyFont="1" applyFill="1" applyBorder="1" applyAlignment="1">
      <alignment horizontal="left" vertical="center" indent="1"/>
    </xf>
    <xf numFmtId="0" fontId="12" fillId="3" borderId="49" xfId="0" applyFont="1" applyFill="1" applyBorder="1" applyAlignment="1">
      <alignment vertical="center"/>
    </xf>
    <xf numFmtId="1" fontId="12" fillId="3" borderId="50" xfId="1" applyNumberFormat="1" applyFont="1" applyFill="1" applyBorder="1" applyAlignment="1">
      <alignment horizontal="center" vertical="center"/>
    </xf>
    <xf numFmtId="43" fontId="12" fillId="0" borderId="31" xfId="1" applyFont="1" applyBorder="1" applyAlignment="1">
      <alignment horizontal="left" vertical="center" indent="2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40" xfId="0" applyFont="1" applyBorder="1" applyAlignment="1">
      <alignment horizontal="center" vertical="top" wrapText="1"/>
    </xf>
    <xf numFmtId="6" fontId="10" fillId="0" borderId="36" xfId="0" applyNumberFormat="1" applyFont="1" applyBorder="1" applyAlignment="1">
      <alignment horizontal="center" vertical="top" wrapText="1"/>
    </xf>
    <xf numFmtId="6" fontId="10" fillId="0" borderId="37" xfId="0" applyNumberFormat="1" applyFont="1" applyBorder="1" applyAlignment="1">
      <alignment horizontal="center" vertical="top" wrapText="1"/>
    </xf>
    <xf numFmtId="6" fontId="11" fillId="3" borderId="43" xfId="0" applyNumberFormat="1" applyFont="1" applyFill="1" applyBorder="1" applyAlignment="1">
      <alignment horizontal="center" vertical="top" wrapText="1"/>
    </xf>
    <xf numFmtId="0" fontId="12" fillId="0" borderId="50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166" fontId="12" fillId="0" borderId="42" xfId="2" applyNumberFormat="1" applyFont="1" applyBorder="1" applyAlignment="1">
      <alignment vertical="center"/>
    </xf>
    <xf numFmtId="166" fontId="12" fillId="0" borderId="36" xfId="2" applyNumberFormat="1" applyFont="1" applyBorder="1" applyAlignment="1">
      <alignment vertical="center"/>
    </xf>
    <xf numFmtId="6" fontId="12" fillId="3" borderId="37" xfId="5" applyNumberFormat="1" applyFont="1" applyFill="1" applyBorder="1" applyAlignment="1">
      <alignment vertical="center"/>
    </xf>
    <xf numFmtId="6" fontId="11" fillId="0" borderId="42" xfId="0" applyNumberFormat="1" applyFont="1" applyBorder="1" applyAlignment="1">
      <alignment horizontal="center" vertical="top" wrapText="1"/>
    </xf>
    <xf numFmtId="6" fontId="13" fillId="0" borderId="0" xfId="0" applyNumberFormat="1" applyFont="1" applyBorder="1" applyAlignment="1">
      <alignment vertical="center"/>
    </xf>
    <xf numFmtId="0" fontId="13" fillId="0" borderId="69" xfId="0" applyFont="1" applyBorder="1" applyAlignment="1">
      <alignment horizontal="left" vertical="center" indent="1"/>
    </xf>
    <xf numFmtId="0" fontId="13" fillId="0" borderId="70" xfId="0" applyFont="1" applyBorder="1" applyAlignment="1">
      <alignment horizontal="left" vertical="center" indent="1"/>
    </xf>
    <xf numFmtId="6" fontId="13" fillId="0" borderId="21" xfId="4" applyNumberFormat="1" applyFont="1" applyBorder="1" applyAlignment="1">
      <alignment vertical="center"/>
    </xf>
    <xf numFmtId="6" fontId="13" fillId="0" borderId="41" xfId="4" applyNumberFormat="1" applyFont="1" applyBorder="1" applyAlignment="1">
      <alignment vertical="center"/>
    </xf>
    <xf numFmtId="6" fontId="13" fillId="0" borderId="2" xfId="4" applyNumberFormat="1" applyFont="1" applyBorder="1" applyAlignment="1">
      <alignment vertical="center"/>
    </xf>
    <xf numFmtId="6" fontId="13" fillId="0" borderId="73" xfId="4" applyNumberFormat="1" applyFont="1" applyBorder="1" applyAlignment="1">
      <alignment vertical="center"/>
    </xf>
    <xf numFmtId="0" fontId="12" fillId="3" borderId="32" xfId="0" applyFont="1" applyFill="1" applyBorder="1" applyAlignment="1">
      <alignment horizontal="left" vertical="center" indent="1"/>
    </xf>
    <xf numFmtId="0" fontId="12" fillId="3" borderId="33" xfId="0" applyFont="1" applyFill="1" applyBorder="1" applyAlignment="1">
      <alignment horizontal="left" vertical="center" indent="1"/>
    </xf>
    <xf numFmtId="0" fontId="12" fillId="0" borderId="0" xfId="11" applyFont="1" applyFill="1" applyAlignment="1">
      <alignment horizontal="center"/>
    </xf>
    <xf numFmtId="0" fontId="12" fillId="0" borderId="0" xfId="11" applyFont="1" applyAlignment="1">
      <alignment horizontal="center"/>
    </xf>
    <xf numFmtId="0" fontId="13" fillId="0" borderId="0" xfId="11" applyFont="1" applyAlignment="1">
      <alignment horizontal="left" indent="1"/>
    </xf>
    <xf numFmtId="0" fontId="13" fillId="0" borderId="0" xfId="11" applyFont="1"/>
    <xf numFmtId="0" fontId="12" fillId="0" borderId="0" xfId="11" applyFont="1" applyFill="1" applyAlignment="1">
      <alignment horizontal="center" vertical="center"/>
    </xf>
    <xf numFmtId="41" fontId="12" fillId="0" borderId="59" xfId="1" applyNumberFormat="1" applyFont="1" applyBorder="1" applyAlignment="1">
      <alignment horizontal="left" vertical="center"/>
    </xf>
    <xf numFmtId="41" fontId="12" fillId="0" borderId="60" xfId="1" applyNumberFormat="1" applyFont="1" applyBorder="1" applyAlignment="1">
      <alignment horizontal="left" vertical="center"/>
    </xf>
    <xf numFmtId="0" fontId="13" fillId="0" borderId="60" xfId="0" applyFont="1" applyBorder="1" applyAlignment="1">
      <alignment vertical="center"/>
    </xf>
    <xf numFmtId="0" fontId="13" fillId="0" borderId="63" xfId="0" applyFont="1" applyBorder="1" applyAlignment="1">
      <alignment vertical="center"/>
    </xf>
    <xf numFmtId="41" fontId="13" fillId="0" borderId="64" xfId="1" applyNumberFormat="1" applyFont="1" applyBorder="1" applyAlignment="1">
      <alignment horizontal="left" vertical="center"/>
    </xf>
    <xf numFmtId="41" fontId="13" fillId="0" borderId="20" xfId="1" applyNumberFormat="1" applyFont="1" applyBorder="1" applyAlignment="1">
      <alignment horizontal="left" vertical="center"/>
    </xf>
    <xf numFmtId="0" fontId="13" fillId="0" borderId="20" xfId="0" applyFont="1" applyBorder="1" applyAlignment="1">
      <alignment vertical="center"/>
    </xf>
    <xf numFmtId="41" fontId="13" fillId="0" borderId="31" xfId="1" applyNumberFormat="1" applyFont="1" applyBorder="1" applyAlignment="1">
      <alignment horizontal="left" vertical="center"/>
    </xf>
    <xf numFmtId="41" fontId="13" fillId="0" borderId="18" xfId="1" applyNumberFormat="1" applyFont="1" applyBorder="1" applyAlignment="1">
      <alignment horizontal="left" vertical="center"/>
    </xf>
    <xf numFmtId="38" fontId="13" fillId="0" borderId="65" xfId="1" applyNumberFormat="1" applyFont="1" applyBorder="1" applyAlignment="1">
      <alignment vertical="center"/>
    </xf>
    <xf numFmtId="38" fontId="13" fillId="0" borderId="76" xfId="1" applyNumberFormat="1" applyFont="1" applyBorder="1" applyAlignment="1">
      <alignment vertical="center"/>
    </xf>
    <xf numFmtId="41" fontId="12" fillId="3" borderId="32" xfId="1" applyNumberFormat="1" applyFont="1" applyFill="1" applyBorder="1" applyAlignment="1">
      <alignment horizontal="left" vertical="center"/>
    </xf>
    <xf numFmtId="41" fontId="12" fillId="3" borderId="33" xfId="1" applyNumberFormat="1" applyFont="1" applyFill="1" applyBorder="1" applyAlignment="1">
      <alignment horizontal="left" vertical="center"/>
    </xf>
    <xf numFmtId="0" fontId="12" fillId="3" borderId="33" xfId="0" applyFont="1" applyFill="1" applyBorder="1" applyAlignment="1">
      <alignment vertical="center"/>
    </xf>
    <xf numFmtId="41" fontId="13" fillId="0" borderId="0" xfId="1" applyNumberFormat="1" applyFont="1" applyAlignment="1">
      <alignment horizontal="left" vertical="center"/>
    </xf>
    <xf numFmtId="41" fontId="13" fillId="0" borderId="29" xfId="1" applyNumberFormat="1" applyFont="1" applyBorder="1" applyAlignment="1">
      <alignment horizontal="left" vertical="center"/>
    </xf>
    <xf numFmtId="38" fontId="13" fillId="0" borderId="30" xfId="1" applyNumberFormat="1" applyFont="1" applyBorder="1" applyAlignment="1">
      <alignment vertical="center"/>
    </xf>
    <xf numFmtId="38" fontId="13" fillId="0" borderId="38" xfId="1" applyNumberFormat="1" applyFont="1" applyBorder="1" applyAlignment="1">
      <alignment vertical="center"/>
    </xf>
    <xf numFmtId="38" fontId="13" fillId="0" borderId="35" xfId="1" applyNumberFormat="1" applyFont="1" applyBorder="1" applyAlignment="1">
      <alignment vertical="center"/>
    </xf>
    <xf numFmtId="38" fontId="13" fillId="0" borderId="18" xfId="1" applyNumberFormat="1" applyFont="1" applyBorder="1" applyAlignment="1">
      <alignment vertical="center"/>
    </xf>
    <xf numFmtId="38" fontId="13" fillId="0" borderId="17" xfId="1" applyNumberFormat="1" applyFont="1" applyBorder="1" applyAlignment="1">
      <alignment vertical="center"/>
    </xf>
    <xf numFmtId="38" fontId="13" fillId="0" borderId="42" xfId="1" applyNumberFormat="1" applyFont="1" applyBorder="1" applyAlignment="1">
      <alignment vertical="center"/>
    </xf>
    <xf numFmtId="41" fontId="13" fillId="0" borderId="32" xfId="1" applyNumberFormat="1" applyFont="1" applyBorder="1" applyAlignment="1">
      <alignment horizontal="left" vertical="center"/>
    </xf>
    <xf numFmtId="38" fontId="13" fillId="0" borderId="33" xfId="1" applyNumberFormat="1" applyFont="1" applyBorder="1" applyAlignment="1">
      <alignment vertical="center"/>
    </xf>
    <xf numFmtId="38" fontId="13" fillId="0" borderId="39" xfId="1" applyNumberFormat="1" applyFont="1" applyBorder="1" applyAlignment="1">
      <alignment vertical="center"/>
    </xf>
    <xf numFmtId="38" fontId="12" fillId="0" borderId="43" xfId="1" applyNumberFormat="1" applyFont="1" applyBorder="1" applyAlignment="1">
      <alignment vertical="center"/>
    </xf>
    <xf numFmtId="0" fontId="13" fillId="0" borderId="29" xfId="0" applyFont="1" applyBorder="1" applyAlignment="1">
      <alignment horizontal="left" vertical="center"/>
    </xf>
    <xf numFmtId="41" fontId="12" fillId="0" borderId="54" xfId="2" applyNumberFormat="1" applyFont="1" applyFill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38" fontId="13" fillId="0" borderId="81" xfId="1" applyNumberFormat="1" applyFont="1" applyBorder="1" applyAlignment="1">
      <alignment vertical="center"/>
    </xf>
    <xf numFmtId="6" fontId="13" fillId="0" borderId="82" xfId="0" applyNumberFormat="1" applyFont="1" applyBorder="1" applyAlignment="1">
      <alignment vertical="center"/>
    </xf>
    <xf numFmtId="38" fontId="13" fillId="0" borderId="82" xfId="0" applyNumberFormat="1" applyFont="1" applyBorder="1" applyAlignment="1">
      <alignment vertical="center"/>
    </xf>
    <xf numFmtId="0" fontId="13" fillId="0" borderId="83" xfId="0" applyFont="1" applyBorder="1" applyAlignment="1">
      <alignment vertical="center"/>
    </xf>
    <xf numFmtId="0" fontId="12" fillId="0" borderId="79" xfId="0" applyFont="1" applyBorder="1" applyAlignment="1">
      <alignment horizontal="center" vertical="center"/>
    </xf>
    <xf numFmtId="38" fontId="13" fillId="0" borderId="84" xfId="0" applyNumberFormat="1" applyFont="1" applyBorder="1" applyAlignment="1">
      <alignment vertical="center"/>
    </xf>
    <xf numFmtId="0" fontId="13" fillId="0" borderId="85" xfId="0" applyFont="1" applyBorder="1" applyAlignment="1">
      <alignment vertical="center"/>
    </xf>
    <xf numFmtId="38" fontId="13" fillId="0" borderId="85" xfId="0" applyNumberFormat="1" applyFont="1" applyBorder="1" applyAlignment="1">
      <alignment vertical="center"/>
    </xf>
    <xf numFmtId="38" fontId="13" fillId="0" borderId="86" xfId="0" applyNumberFormat="1" applyFont="1" applyBorder="1" applyAlignment="1">
      <alignment vertical="center"/>
    </xf>
    <xf numFmtId="6" fontId="12" fillId="3" borderId="87" xfId="4" applyNumberFormat="1" applyFont="1" applyFill="1" applyBorder="1" applyAlignment="1">
      <alignment vertical="center"/>
    </xf>
    <xf numFmtId="0" fontId="13" fillId="0" borderId="81" xfId="0" applyFont="1" applyBorder="1" applyAlignment="1">
      <alignment vertical="center"/>
    </xf>
    <xf numFmtId="6" fontId="13" fillId="0" borderId="82" xfId="4" applyNumberFormat="1" applyFont="1" applyBorder="1" applyAlignment="1">
      <alignment vertical="center"/>
    </xf>
    <xf numFmtId="38" fontId="13" fillId="0" borderId="88" xfId="1" applyNumberFormat="1" applyFont="1" applyBorder="1" applyAlignment="1">
      <alignment vertical="center"/>
    </xf>
    <xf numFmtId="38" fontId="13" fillId="0" borderId="89" xfId="1" applyNumberFormat="1" applyFont="1" applyBorder="1" applyAlignment="1">
      <alignment vertical="center"/>
    </xf>
    <xf numFmtId="38" fontId="13" fillId="0" borderId="83" xfId="1" applyNumberFormat="1" applyFont="1" applyBorder="1" applyAlignment="1">
      <alignment vertical="center"/>
    </xf>
    <xf numFmtId="0" fontId="13" fillId="0" borderId="82" xfId="0" applyFont="1" applyBorder="1" applyAlignment="1">
      <alignment vertical="center"/>
    </xf>
    <xf numFmtId="0" fontId="12" fillId="0" borderId="83" xfId="0" applyFont="1" applyBorder="1" applyAlignment="1">
      <alignment vertical="center"/>
    </xf>
    <xf numFmtId="0" fontId="12" fillId="0" borderId="72" xfId="0" applyFont="1" applyBorder="1" applyAlignment="1">
      <alignment horizontal="center" vertical="center"/>
    </xf>
    <xf numFmtId="0" fontId="13" fillId="0" borderId="53" xfId="0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38" fontId="13" fillId="0" borderId="54" xfId="0" applyNumberFormat="1" applyFont="1" applyBorder="1" applyAlignment="1">
      <alignment vertical="center"/>
    </xf>
    <xf numFmtId="0" fontId="13" fillId="0" borderId="55" xfId="0" applyFont="1" applyBorder="1" applyAlignment="1">
      <alignment vertical="center"/>
    </xf>
    <xf numFmtId="38" fontId="13" fillId="0" borderId="90" xfId="0" applyNumberFormat="1" applyFont="1" applyBorder="1" applyAlignment="1">
      <alignment vertical="center"/>
    </xf>
    <xf numFmtId="38" fontId="13" fillId="0" borderId="53" xfId="0" applyNumberFormat="1" applyFont="1" applyBorder="1" applyAlignment="1">
      <alignment vertical="center"/>
    </xf>
    <xf numFmtId="0" fontId="13" fillId="0" borderId="0" xfId="0" applyFont="1" applyBorder="1" applyAlignment="1">
      <alignment horizontal="justify"/>
    </xf>
    <xf numFmtId="0" fontId="13" fillId="0" borderId="0" xfId="0" applyFont="1" applyBorder="1"/>
    <xf numFmtId="0" fontId="14" fillId="0" borderId="31" xfId="0" applyFont="1" applyBorder="1" applyAlignment="1">
      <alignment horizontal="left" vertical="top" indent="4"/>
    </xf>
    <xf numFmtId="0" fontId="14" fillId="0" borderId="18" xfId="0" applyFont="1" applyBorder="1" applyAlignment="1">
      <alignment horizontal="left" vertical="top" indent="4"/>
    </xf>
    <xf numFmtId="0" fontId="13" fillId="0" borderId="17" xfId="0" applyFont="1" applyBorder="1" applyAlignment="1">
      <alignment horizontal="left" vertical="top" indent="4"/>
    </xf>
    <xf numFmtId="43" fontId="13" fillId="0" borderId="31" xfId="1" applyFont="1" applyBorder="1" applyAlignment="1">
      <alignment horizontal="left" vertical="center"/>
    </xf>
    <xf numFmtId="43" fontId="13" fillId="0" borderId="18" xfId="1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top" indent="2"/>
    </xf>
    <xf numFmtId="0" fontId="13" fillId="0" borderId="18" xfId="0" applyFont="1" applyBorder="1" applyAlignment="1">
      <alignment horizontal="left" vertical="top" indent="2"/>
    </xf>
    <xf numFmtId="0" fontId="13" fillId="0" borderId="17" xfId="0" applyFont="1" applyBorder="1" applyAlignment="1">
      <alignment horizontal="left" vertical="top" indent="2"/>
    </xf>
    <xf numFmtId="0" fontId="12" fillId="0" borderId="0" xfId="0" applyFont="1" applyAlignment="1">
      <alignment horizontal="left"/>
    </xf>
    <xf numFmtId="0" fontId="16" fillId="0" borderId="0" xfId="0" applyFont="1" applyBorder="1" applyAlignment="1">
      <alignment horizontal="left" vertical="center"/>
    </xf>
    <xf numFmtId="6" fontId="11" fillId="0" borderId="91" xfId="0" applyNumberFormat="1" applyFont="1" applyBorder="1" applyAlignment="1">
      <alignment horizontal="center" vertical="top" wrapText="1"/>
    </xf>
    <xf numFmtId="6" fontId="11" fillId="3" borderId="68" xfId="0" applyNumberFormat="1" applyFont="1" applyFill="1" applyBorder="1" applyAlignment="1">
      <alignment horizontal="center" vertical="top" wrapText="1"/>
    </xf>
    <xf numFmtId="6" fontId="11" fillId="3" borderId="21" xfId="0" applyNumberFormat="1" applyFont="1" applyFill="1" applyBorder="1" applyAlignment="1">
      <alignment horizontal="center" vertical="top" wrapText="1"/>
    </xf>
    <xf numFmtId="6" fontId="11" fillId="0" borderId="6" xfId="0" applyNumberFormat="1" applyFont="1" applyFill="1" applyBorder="1" applyAlignment="1">
      <alignment horizontal="center" vertical="top" wrapText="1"/>
    </xf>
  </cellXfs>
  <cellStyles count="18">
    <cellStyle name="Comma" xfId="1" builtinId="3"/>
    <cellStyle name="Comma [0]" xfId="17" builtinId="6"/>
    <cellStyle name="Comma [0] 2" xfId="13"/>
    <cellStyle name="Comma 2" xfId="2"/>
    <cellStyle name="Comma 3" xfId="3"/>
    <cellStyle name="Comma 4" xfId="12"/>
    <cellStyle name="Currency" xfId="4" builtinId="4"/>
    <cellStyle name="Currency [0] 2" xfId="14"/>
    <cellStyle name="Currency 2" xfId="5"/>
    <cellStyle name="Currency 3" xfId="6"/>
    <cellStyle name="Currency 4" xfId="15"/>
    <cellStyle name="Normal" xfId="0" builtinId="0"/>
    <cellStyle name="Normal 2" xfId="7"/>
    <cellStyle name="Normal 3" xfId="8"/>
    <cellStyle name="Normal 4" xfId="11"/>
    <cellStyle name="Percent" xfId="9" builtinId="5"/>
    <cellStyle name="Percent 2" xfId="10"/>
    <cellStyle name="Percent 3" xfId="16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2"/>
  <sheetViews>
    <sheetView showGridLines="0" tabSelected="1" topLeftCell="A181" zoomScale="180" zoomScaleNormal="180" workbookViewId="0">
      <selection activeCell="J174" sqref="J174"/>
    </sheetView>
  </sheetViews>
  <sheetFormatPr defaultRowHeight="20.25" x14ac:dyDescent="0.3"/>
  <cols>
    <col min="1" max="1" width="3.42578125" style="157" customWidth="1"/>
    <col min="2" max="2" width="2.7109375" style="158" customWidth="1"/>
    <col min="3" max="3" width="3" style="157" customWidth="1"/>
    <col min="4" max="4" width="12.7109375" style="265" customWidth="1"/>
    <col min="5" max="5" width="8.7109375" style="265" customWidth="1"/>
    <col min="6" max="6" width="11" style="265" customWidth="1"/>
    <col min="7" max="7" width="11.28515625" style="118" customWidth="1"/>
    <col min="8" max="9" width="11.7109375" style="118" customWidth="1"/>
    <col min="10" max="10" width="10.42578125" style="118" customWidth="1"/>
    <col min="11" max="11" width="9.28515625" style="118" customWidth="1"/>
    <col min="12" max="12" width="9.42578125" style="3" customWidth="1"/>
    <col min="13" max="13" width="2.140625" style="2" customWidth="1"/>
  </cols>
  <sheetData>
    <row r="1" spans="1:12" s="1" customFormat="1" ht="14.1" customHeight="1" thickBot="1" x14ac:dyDescent="0.25">
      <c r="A1" s="34">
        <v>1</v>
      </c>
      <c r="B1" s="35" t="s">
        <v>0</v>
      </c>
      <c r="C1" s="34"/>
      <c r="D1" s="36" t="s">
        <v>120</v>
      </c>
      <c r="E1" s="36"/>
      <c r="F1" s="37"/>
      <c r="G1" s="38"/>
      <c r="H1" s="38"/>
      <c r="I1" s="38"/>
      <c r="J1" s="38"/>
      <c r="K1" s="38"/>
      <c r="L1" s="4"/>
    </row>
    <row r="2" spans="1:12" s="1" customFormat="1" ht="14.1" customHeight="1" x14ac:dyDescent="0.2">
      <c r="A2" s="39"/>
      <c r="B2" s="40"/>
      <c r="C2" s="39"/>
      <c r="D2" s="359" t="s">
        <v>168</v>
      </c>
      <c r="E2" s="42"/>
      <c r="F2" s="42"/>
      <c r="G2" s="43">
        <v>7500</v>
      </c>
      <c r="I2" s="40"/>
      <c r="J2" s="38"/>
      <c r="K2" s="38"/>
      <c r="L2" s="4"/>
    </row>
    <row r="3" spans="1:12" s="1" customFormat="1" ht="14.1" customHeight="1" x14ac:dyDescent="0.2">
      <c r="A3" s="34"/>
      <c r="B3" s="35"/>
      <c r="C3" s="34"/>
      <c r="D3" s="233" t="s">
        <v>169</v>
      </c>
      <c r="E3" s="45"/>
      <c r="F3" s="45"/>
      <c r="G3" s="47">
        <v>50000</v>
      </c>
      <c r="I3" s="40"/>
      <c r="J3" s="38"/>
      <c r="K3" s="38"/>
      <c r="L3" s="4"/>
    </row>
    <row r="4" spans="1:12" s="1" customFormat="1" ht="14.1" customHeight="1" x14ac:dyDescent="0.2">
      <c r="A4" s="34"/>
      <c r="B4" s="35"/>
      <c r="C4" s="34"/>
      <c r="D4" s="233" t="s">
        <v>170</v>
      </c>
      <c r="E4" s="45"/>
      <c r="F4" s="45"/>
      <c r="G4" s="47">
        <v>5000</v>
      </c>
      <c r="I4" s="40"/>
      <c r="J4" s="38"/>
      <c r="K4" s="38"/>
      <c r="L4" s="4"/>
    </row>
    <row r="5" spans="1:12" s="1" customFormat="1" ht="14.1" customHeight="1" thickBot="1" x14ac:dyDescent="0.25">
      <c r="A5" s="34"/>
      <c r="B5" s="35"/>
      <c r="C5" s="34"/>
      <c r="D5" s="233" t="s">
        <v>171</v>
      </c>
      <c r="E5" s="45"/>
      <c r="F5" s="45"/>
      <c r="G5" s="136">
        <v>500</v>
      </c>
      <c r="I5" s="40"/>
      <c r="J5" s="38"/>
      <c r="K5" s="38"/>
      <c r="L5" s="4"/>
    </row>
    <row r="6" spans="1:12" s="1" customFormat="1" ht="14.1" customHeight="1" thickBot="1" x14ac:dyDescent="0.25">
      <c r="A6" s="34"/>
      <c r="B6" s="35"/>
      <c r="C6" s="34"/>
      <c r="D6" s="48"/>
      <c r="E6" s="49"/>
      <c r="F6" s="49"/>
      <c r="G6" s="117">
        <f>SUM(G2:G5)</f>
        <v>63000</v>
      </c>
      <c r="I6" s="40"/>
      <c r="J6" s="38"/>
      <c r="K6" s="38"/>
      <c r="L6" s="4"/>
    </row>
    <row r="7" spans="1:12" s="1" customFormat="1" ht="3" customHeight="1" x14ac:dyDescent="0.2">
      <c r="A7" s="34"/>
      <c r="B7" s="35"/>
      <c r="C7" s="34"/>
      <c r="D7" s="51"/>
      <c r="E7" s="51"/>
      <c r="F7" s="37"/>
      <c r="G7" s="38"/>
      <c r="H7" s="38"/>
      <c r="I7" s="38"/>
      <c r="J7" s="38"/>
      <c r="K7" s="38"/>
      <c r="L7" s="4"/>
    </row>
    <row r="8" spans="1:12" s="1" customFormat="1" ht="15.6" customHeight="1" x14ac:dyDescent="0.2">
      <c r="A8" s="34">
        <v>2</v>
      </c>
      <c r="B8" s="35" t="s">
        <v>2</v>
      </c>
      <c r="C8" s="34"/>
      <c r="D8" s="51" t="s">
        <v>23</v>
      </c>
      <c r="E8" s="51"/>
      <c r="F8" s="37"/>
      <c r="G8" s="38"/>
      <c r="H8" s="38"/>
      <c r="I8" s="38"/>
      <c r="J8" s="38"/>
      <c r="K8" s="38"/>
      <c r="L8" s="4"/>
    </row>
    <row r="9" spans="1:12" s="1" customFormat="1" ht="15.6" customHeight="1" thickBot="1" x14ac:dyDescent="0.25">
      <c r="A9" s="34">
        <v>3</v>
      </c>
      <c r="B9" s="35" t="s">
        <v>2</v>
      </c>
      <c r="C9" s="34"/>
      <c r="D9" s="51" t="s">
        <v>76</v>
      </c>
      <c r="E9" s="51"/>
      <c r="F9" s="37"/>
      <c r="G9" s="38"/>
      <c r="H9" s="38"/>
      <c r="I9" s="38"/>
      <c r="J9" s="38"/>
      <c r="K9" s="38"/>
      <c r="L9" s="4"/>
    </row>
    <row r="10" spans="1:12" s="1" customFormat="1" ht="14.1" customHeight="1" x14ac:dyDescent="0.2">
      <c r="A10" s="34">
        <v>4</v>
      </c>
      <c r="B10" s="35" t="s">
        <v>0</v>
      </c>
      <c r="C10" s="34"/>
      <c r="D10" s="52"/>
      <c r="E10" s="53"/>
      <c r="F10" s="54" t="s">
        <v>128</v>
      </c>
      <c r="G10" s="54" t="s">
        <v>129</v>
      </c>
      <c r="H10" s="55" t="s">
        <v>130</v>
      </c>
      <c r="I10" s="54" t="s">
        <v>131</v>
      </c>
      <c r="J10" s="313" t="s">
        <v>130</v>
      </c>
      <c r="K10" s="40"/>
      <c r="L10" s="4"/>
    </row>
    <row r="11" spans="1:12" s="1" customFormat="1" ht="14.1" customHeight="1" thickBot="1" x14ac:dyDescent="0.25">
      <c r="A11" s="34"/>
      <c r="B11" s="35"/>
      <c r="C11" s="34"/>
      <c r="D11" s="56" t="s">
        <v>88</v>
      </c>
      <c r="E11" s="57" t="s">
        <v>5</v>
      </c>
      <c r="F11" s="58" t="s">
        <v>132</v>
      </c>
      <c r="G11" s="58" t="s">
        <v>133</v>
      </c>
      <c r="H11" s="58" t="s">
        <v>134</v>
      </c>
      <c r="I11" s="58" t="s">
        <v>135</v>
      </c>
      <c r="J11" s="314" t="s">
        <v>19</v>
      </c>
      <c r="K11" s="40"/>
      <c r="L11" s="4"/>
    </row>
    <row r="12" spans="1:12" s="1" customFormat="1" ht="14.1" customHeight="1" x14ac:dyDescent="0.2">
      <c r="A12" s="34"/>
      <c r="B12" s="35"/>
      <c r="C12" s="34"/>
      <c r="D12" s="360">
        <v>10000</v>
      </c>
      <c r="E12" s="59">
        <v>100000</v>
      </c>
      <c r="F12" s="59">
        <v>250000</v>
      </c>
      <c r="G12" s="60" t="s">
        <v>136</v>
      </c>
      <c r="H12" s="61">
        <f>+E12</f>
        <v>100000</v>
      </c>
      <c r="I12" s="59"/>
      <c r="J12" s="315"/>
      <c r="K12" s="40"/>
      <c r="L12" s="4"/>
    </row>
    <row r="13" spans="1:12" s="1" customFormat="1" ht="14.1" customHeight="1" x14ac:dyDescent="0.2">
      <c r="A13" s="34"/>
      <c r="B13" s="35"/>
      <c r="C13" s="34"/>
      <c r="D13" s="360">
        <v>10000</v>
      </c>
      <c r="E13" s="62">
        <v>100000</v>
      </c>
      <c r="F13" s="62">
        <v>300000</v>
      </c>
      <c r="G13" s="63" t="s">
        <v>137</v>
      </c>
      <c r="H13" s="64">
        <f>+F13</f>
        <v>300000</v>
      </c>
      <c r="I13" s="62"/>
      <c r="J13" s="316"/>
      <c r="K13" s="40"/>
      <c r="L13" s="4"/>
    </row>
    <row r="14" spans="1:12" s="1" customFormat="1" ht="14.1" customHeight="1" thickBot="1" x14ac:dyDescent="0.25">
      <c r="A14" s="34"/>
      <c r="B14" s="35"/>
      <c r="C14" s="34"/>
      <c r="D14" s="65"/>
      <c r="E14" s="66"/>
      <c r="F14" s="66"/>
      <c r="G14" s="67"/>
      <c r="H14" s="68">
        <f>SUM(H12:H13)</f>
        <v>400000</v>
      </c>
      <c r="I14" s="68">
        <v>600000</v>
      </c>
      <c r="J14" s="317">
        <f>+I14-H14</f>
        <v>200000</v>
      </c>
      <c r="K14" s="40"/>
      <c r="L14" s="4"/>
    </row>
    <row r="15" spans="1:12" s="1" customFormat="1" ht="6" customHeight="1" x14ac:dyDescent="0.2">
      <c r="A15" s="34"/>
      <c r="B15" s="35"/>
      <c r="C15" s="34"/>
      <c r="D15" s="51"/>
      <c r="E15" s="51"/>
      <c r="F15" s="37"/>
      <c r="G15" s="38"/>
      <c r="H15" s="38"/>
      <c r="I15" s="38"/>
      <c r="J15" s="38"/>
      <c r="K15" s="38"/>
      <c r="L15" s="4"/>
    </row>
    <row r="16" spans="1:12" s="1" customFormat="1" ht="12.75" customHeight="1" x14ac:dyDescent="0.2">
      <c r="A16" s="34">
        <v>5</v>
      </c>
      <c r="B16" s="35" t="s">
        <v>3</v>
      </c>
      <c r="C16" s="34"/>
      <c r="D16" s="51" t="s">
        <v>22</v>
      </c>
      <c r="E16" s="51"/>
      <c r="F16" s="37"/>
      <c r="G16" s="38"/>
      <c r="H16" s="38"/>
      <c r="I16" s="38"/>
      <c r="J16" s="38"/>
      <c r="K16" s="38"/>
      <c r="L16" s="4"/>
    </row>
    <row r="17" spans="1:12" s="1" customFormat="1" ht="12.75" customHeight="1" x14ac:dyDescent="0.2">
      <c r="A17" s="34">
        <v>6</v>
      </c>
      <c r="B17" s="35" t="s">
        <v>2</v>
      </c>
      <c r="C17" s="34"/>
      <c r="D17" s="51" t="s">
        <v>100</v>
      </c>
      <c r="E17" s="37"/>
      <c r="F17" s="37"/>
      <c r="G17" s="38"/>
      <c r="H17" s="38"/>
      <c r="I17" s="38"/>
      <c r="J17" s="38"/>
      <c r="K17" s="38"/>
      <c r="L17" s="4"/>
    </row>
    <row r="18" spans="1:12" s="1" customFormat="1" ht="7.9" customHeight="1" thickBot="1" x14ac:dyDescent="0.25">
      <c r="A18" s="34"/>
      <c r="B18" s="35"/>
      <c r="C18" s="34"/>
      <c r="D18" s="51"/>
      <c r="E18" s="37"/>
      <c r="F18" s="37"/>
      <c r="G18" s="38"/>
      <c r="H18" s="38"/>
      <c r="I18" s="38"/>
      <c r="J18" s="38"/>
      <c r="K18" s="38"/>
      <c r="L18" s="4"/>
    </row>
    <row r="19" spans="1:12" s="1" customFormat="1" ht="14.1" customHeight="1" thickBot="1" x14ac:dyDescent="0.25">
      <c r="A19" s="34">
        <v>7</v>
      </c>
      <c r="B19" s="35" t="s">
        <v>3</v>
      </c>
      <c r="C19" s="34"/>
      <c r="D19" s="69" t="s">
        <v>108</v>
      </c>
      <c r="E19" s="70"/>
      <c r="F19" s="70"/>
      <c r="G19" s="70"/>
      <c r="H19" s="361" t="s">
        <v>105</v>
      </c>
      <c r="I19" s="379" t="s">
        <v>6</v>
      </c>
      <c r="J19" s="361" t="s">
        <v>7</v>
      </c>
      <c r="K19" s="366" t="s">
        <v>8</v>
      </c>
    </row>
    <row r="20" spans="1:12" s="1" customFormat="1" ht="14.1" customHeight="1" x14ac:dyDescent="0.2">
      <c r="A20" s="34"/>
      <c r="B20" s="35"/>
      <c r="C20" s="34"/>
      <c r="D20" s="72" t="s">
        <v>104</v>
      </c>
      <c r="E20" s="73"/>
      <c r="F20" s="73"/>
      <c r="G20" s="73"/>
      <c r="H20" s="372"/>
      <c r="I20" s="380"/>
      <c r="J20" s="362">
        <v>100000</v>
      </c>
      <c r="K20" s="367">
        <f>+J20</f>
        <v>100000</v>
      </c>
    </row>
    <row r="21" spans="1:12" s="1" customFormat="1" ht="14.1" customHeight="1" x14ac:dyDescent="0.2">
      <c r="A21" s="34"/>
      <c r="B21" s="35"/>
      <c r="C21" s="34"/>
      <c r="D21" s="75" t="s">
        <v>9</v>
      </c>
      <c r="E21" s="76"/>
      <c r="F21" s="76"/>
      <c r="G21" s="45"/>
      <c r="H21" s="373">
        <v>3000</v>
      </c>
      <c r="I21" s="381"/>
      <c r="J21" s="363"/>
      <c r="K21" s="368"/>
    </row>
    <row r="22" spans="1:12" s="1" customFormat="1" ht="14.1" customHeight="1" thickBot="1" x14ac:dyDescent="0.25">
      <c r="A22" s="34"/>
      <c r="B22" s="35"/>
      <c r="C22" s="34"/>
      <c r="D22" s="75" t="s">
        <v>10</v>
      </c>
      <c r="E22" s="76"/>
      <c r="F22" s="76"/>
      <c r="G22" s="45"/>
      <c r="H22" s="374">
        <v>-9000</v>
      </c>
      <c r="I22" s="382">
        <f>SUM(H21:H22)</f>
        <v>-6000</v>
      </c>
      <c r="J22" s="363"/>
      <c r="K22" s="368"/>
    </row>
    <row r="23" spans="1:12" s="1" customFormat="1" ht="14.1" customHeight="1" x14ac:dyDescent="0.2">
      <c r="A23" s="34"/>
      <c r="B23" s="35"/>
      <c r="C23" s="34"/>
      <c r="D23" s="79" t="s">
        <v>106</v>
      </c>
      <c r="E23" s="80"/>
      <c r="F23" s="80"/>
      <c r="G23" s="80"/>
      <c r="H23" s="375"/>
      <c r="I23" s="381"/>
      <c r="J23" s="363"/>
      <c r="K23" s="368"/>
    </row>
    <row r="24" spans="1:12" s="1" customFormat="1" ht="14.1" customHeight="1" thickBot="1" x14ac:dyDescent="0.25">
      <c r="A24" s="34"/>
      <c r="B24" s="35"/>
      <c r="C24" s="34"/>
      <c r="D24" s="75" t="s">
        <v>109</v>
      </c>
      <c r="E24" s="76"/>
      <c r="F24" s="45"/>
      <c r="G24" s="45"/>
      <c r="H24" s="376">
        <v>-1000</v>
      </c>
      <c r="I24" s="382"/>
      <c r="J24" s="363">
        <v>-1000</v>
      </c>
      <c r="K24" s="369">
        <f>+H24</f>
        <v>-1000</v>
      </c>
    </row>
    <row r="25" spans="1:12" s="1" customFormat="1" ht="14.1" customHeight="1" thickBot="1" x14ac:dyDescent="0.25">
      <c r="A25" s="34"/>
      <c r="B25" s="35"/>
      <c r="C25" s="34"/>
      <c r="D25" s="79" t="s">
        <v>118</v>
      </c>
      <c r="E25" s="80"/>
      <c r="F25" s="80"/>
      <c r="G25" s="80"/>
      <c r="H25" s="372"/>
      <c r="I25" s="383"/>
      <c r="J25" s="364"/>
      <c r="K25" s="369"/>
    </row>
    <row r="26" spans="1:12" s="1" customFormat="1" ht="14.1" customHeight="1" x14ac:dyDescent="0.2">
      <c r="A26" s="34"/>
      <c r="B26" s="35"/>
      <c r="C26" s="34"/>
      <c r="D26" s="75" t="s">
        <v>11</v>
      </c>
      <c r="E26" s="76"/>
      <c r="F26" s="76"/>
      <c r="G26" s="45"/>
      <c r="H26" s="377"/>
      <c r="I26" s="384">
        <f>SUM(I22:I24)</f>
        <v>-6000</v>
      </c>
      <c r="J26" s="363"/>
      <c r="K26" s="368"/>
    </row>
    <row r="27" spans="1:12" s="1" customFormat="1" ht="14.1" customHeight="1" thickBot="1" x14ac:dyDescent="0.25">
      <c r="A27" s="34"/>
      <c r="B27" s="35"/>
      <c r="C27" s="34"/>
      <c r="D27" s="75" t="s">
        <v>107</v>
      </c>
      <c r="E27" s="76"/>
      <c r="F27" s="76"/>
      <c r="G27" s="45"/>
      <c r="H27" s="377"/>
      <c r="I27" s="385">
        <v>-3000</v>
      </c>
      <c r="J27" s="363"/>
      <c r="K27" s="370">
        <f>+I27</f>
        <v>-3000</v>
      </c>
    </row>
    <row r="28" spans="1:12" s="1" customFormat="1" ht="14.1" customHeight="1" thickBot="1" x14ac:dyDescent="0.25">
      <c r="A28" s="34"/>
      <c r="B28" s="35"/>
      <c r="C28" s="34"/>
      <c r="D28" s="82" t="s">
        <v>12</v>
      </c>
      <c r="E28" s="83"/>
      <c r="F28" s="83"/>
      <c r="G28" s="83"/>
      <c r="H28" s="378"/>
      <c r="I28" s="383"/>
      <c r="J28" s="365"/>
      <c r="K28" s="371">
        <f>SUM(K20:K27)</f>
        <v>96000</v>
      </c>
    </row>
    <row r="29" spans="1:12" s="1" customFormat="1" ht="6" customHeight="1" x14ac:dyDescent="0.2">
      <c r="A29" s="34"/>
      <c r="B29" s="35"/>
      <c r="C29" s="34"/>
      <c r="D29" s="51"/>
      <c r="E29" s="51"/>
      <c r="F29" s="37"/>
      <c r="G29" s="38"/>
      <c r="H29" s="38"/>
      <c r="I29" s="38"/>
      <c r="J29" s="38"/>
      <c r="K29" s="38"/>
      <c r="L29" s="4"/>
    </row>
    <row r="30" spans="1:12" s="1" customFormat="1" ht="14.1" customHeight="1" x14ac:dyDescent="0.2">
      <c r="A30" s="34">
        <v>8</v>
      </c>
      <c r="B30" s="35" t="s">
        <v>4</v>
      </c>
      <c r="C30" s="34"/>
      <c r="D30" s="51" t="s">
        <v>121</v>
      </c>
      <c r="E30" s="51"/>
      <c r="F30" s="37"/>
      <c r="G30" s="38"/>
      <c r="H30" s="38"/>
      <c r="I30" s="38"/>
      <c r="J30" s="38"/>
      <c r="K30" s="38"/>
      <c r="L30" s="4"/>
    </row>
    <row r="31" spans="1:12" s="1" customFormat="1" ht="4.9000000000000004" customHeight="1" thickBot="1" x14ac:dyDescent="0.25">
      <c r="A31" s="34"/>
      <c r="B31" s="35"/>
      <c r="C31" s="34"/>
      <c r="D31" s="51"/>
      <c r="E31" s="51"/>
      <c r="F31" s="37"/>
      <c r="G31" s="38"/>
      <c r="H31" s="38"/>
      <c r="I31" s="38"/>
      <c r="J31" s="38"/>
      <c r="K31" s="38"/>
      <c r="L31" s="4"/>
    </row>
    <row r="32" spans="1:12" s="1" customFormat="1" ht="14.1" customHeight="1" x14ac:dyDescent="0.2">
      <c r="A32" s="34">
        <v>9</v>
      </c>
      <c r="B32" s="35" t="s">
        <v>0</v>
      </c>
      <c r="C32" s="34"/>
      <c r="D32" s="41" t="s">
        <v>56</v>
      </c>
      <c r="E32" s="42"/>
      <c r="F32" s="85"/>
      <c r="G32" s="86"/>
      <c r="H32" s="87" t="s">
        <v>117</v>
      </c>
      <c r="I32" s="86"/>
      <c r="J32" s="108"/>
      <c r="K32" s="38"/>
      <c r="L32" s="4"/>
    </row>
    <row r="33" spans="1:12" s="1" customFormat="1" ht="14.1" customHeight="1" x14ac:dyDescent="0.2">
      <c r="A33" s="34"/>
      <c r="B33" s="35"/>
      <c r="C33" s="34"/>
      <c r="D33" s="44" t="s">
        <v>57</v>
      </c>
      <c r="E33" s="45"/>
      <c r="F33" s="88"/>
      <c r="G33" s="78"/>
      <c r="H33" s="89" t="s">
        <v>117</v>
      </c>
      <c r="I33" s="78"/>
      <c r="J33" s="112"/>
      <c r="K33" s="38"/>
      <c r="L33" s="4"/>
    </row>
    <row r="34" spans="1:12" s="1" customFormat="1" ht="14.1" customHeight="1" x14ac:dyDescent="0.2">
      <c r="A34" s="34"/>
      <c r="B34" s="35"/>
      <c r="C34" s="34"/>
      <c r="D34" s="44" t="s">
        <v>58</v>
      </c>
      <c r="E34" s="45"/>
      <c r="F34" s="88"/>
      <c r="G34" s="78"/>
      <c r="H34" s="90">
        <v>50000</v>
      </c>
      <c r="I34" s="78"/>
      <c r="J34" s="112"/>
      <c r="K34" s="38"/>
      <c r="L34" s="4"/>
    </row>
    <row r="35" spans="1:12" s="1" customFormat="1" ht="14.1" customHeight="1" x14ac:dyDescent="0.2">
      <c r="A35" s="34"/>
      <c r="B35" s="35"/>
      <c r="C35" s="34"/>
      <c r="D35" s="394" t="s">
        <v>77</v>
      </c>
      <c r="E35" s="395"/>
      <c r="F35" s="396"/>
      <c r="G35" s="90"/>
      <c r="H35" s="78"/>
      <c r="I35" s="78"/>
      <c r="J35" s="112"/>
      <c r="K35" s="38"/>
      <c r="L35" s="4"/>
    </row>
    <row r="36" spans="1:12" s="1" customFormat="1" ht="14.1" customHeight="1" x14ac:dyDescent="0.2">
      <c r="A36" s="34"/>
      <c r="B36" s="35"/>
      <c r="C36" s="34"/>
      <c r="D36" s="394" t="s">
        <v>78</v>
      </c>
      <c r="E36" s="395"/>
      <c r="F36" s="396"/>
      <c r="G36" s="91"/>
      <c r="H36" s="78"/>
      <c r="I36" s="78"/>
      <c r="J36" s="112"/>
      <c r="K36" s="38"/>
      <c r="L36" s="4"/>
    </row>
    <row r="37" spans="1:12" s="1" customFormat="1" ht="14.1" customHeight="1" x14ac:dyDescent="0.2">
      <c r="A37" s="34"/>
      <c r="B37" s="35"/>
      <c r="C37" s="34"/>
      <c r="D37" s="394" t="s">
        <v>79</v>
      </c>
      <c r="E37" s="395"/>
      <c r="F37" s="396"/>
      <c r="G37" s="91">
        <v>10000</v>
      </c>
      <c r="H37" s="78"/>
      <c r="I37" s="78"/>
      <c r="J37" s="112"/>
      <c r="K37" s="38"/>
      <c r="L37" s="4"/>
    </row>
    <row r="38" spans="1:12" s="1" customFormat="1" ht="14.1" customHeight="1" thickBot="1" x14ac:dyDescent="0.25">
      <c r="A38" s="34"/>
      <c r="B38" s="35"/>
      <c r="C38" s="34"/>
      <c r="D38" s="394" t="s">
        <v>80</v>
      </c>
      <c r="E38" s="395"/>
      <c r="F38" s="396"/>
      <c r="G38" s="92"/>
      <c r="H38" s="78"/>
      <c r="I38" s="78"/>
      <c r="J38" s="112"/>
      <c r="K38" s="38"/>
      <c r="L38" s="4"/>
    </row>
    <row r="39" spans="1:12" s="1" customFormat="1" ht="14.1" customHeight="1" thickBot="1" x14ac:dyDescent="0.25">
      <c r="A39" s="34"/>
      <c r="B39" s="35"/>
      <c r="C39" s="34"/>
      <c r="D39" s="388" t="s">
        <v>61</v>
      </c>
      <c r="E39" s="389"/>
      <c r="F39" s="390"/>
      <c r="G39" s="93">
        <f>SUM(G35:G38)</f>
        <v>10000</v>
      </c>
      <c r="H39" s="94">
        <f>+G39</f>
        <v>10000</v>
      </c>
      <c r="I39" s="78"/>
      <c r="J39" s="112"/>
      <c r="K39" s="38"/>
      <c r="L39" s="4"/>
    </row>
    <row r="40" spans="1:12" s="1" customFormat="1" ht="14.1" customHeight="1" x14ac:dyDescent="0.2">
      <c r="A40" s="34"/>
      <c r="B40" s="35"/>
      <c r="C40" s="34"/>
      <c r="D40" s="95" t="s">
        <v>59</v>
      </c>
      <c r="E40" s="96"/>
      <c r="F40" s="97"/>
      <c r="G40" s="74"/>
      <c r="H40" s="98">
        <f>SUM(H34:H39)</f>
        <v>60000</v>
      </c>
      <c r="I40" s="78"/>
      <c r="J40" s="112"/>
      <c r="K40" s="38"/>
      <c r="L40" s="4"/>
    </row>
    <row r="41" spans="1:12" s="1" customFormat="1" ht="14.1" customHeight="1" x14ac:dyDescent="0.2">
      <c r="A41" s="34"/>
      <c r="B41" s="35"/>
      <c r="C41" s="34"/>
      <c r="D41" s="99" t="s">
        <v>69</v>
      </c>
      <c r="E41" s="100"/>
      <c r="F41" s="101"/>
      <c r="G41" s="78"/>
      <c r="H41" s="102">
        <v>50000</v>
      </c>
      <c r="I41" s="103">
        <v>0.15</v>
      </c>
      <c r="J41" s="110">
        <f>+I41*H41</f>
        <v>7500</v>
      </c>
      <c r="K41" s="38"/>
      <c r="L41" s="4"/>
    </row>
    <row r="42" spans="1:12" s="1" customFormat="1" ht="14.1" customHeight="1" thickBot="1" x14ac:dyDescent="0.25">
      <c r="A42" s="34"/>
      <c r="B42" s="35"/>
      <c r="C42" s="34"/>
      <c r="D42" s="99" t="s">
        <v>164</v>
      </c>
      <c r="E42" s="100"/>
      <c r="F42" s="101"/>
      <c r="G42" s="78"/>
      <c r="H42" s="77">
        <f>+H40-H41</f>
        <v>10000</v>
      </c>
      <c r="I42" s="103">
        <v>0.25</v>
      </c>
      <c r="J42" s="114">
        <f>+I42*H42</f>
        <v>2500</v>
      </c>
      <c r="K42" s="38"/>
      <c r="L42" s="4"/>
    </row>
    <row r="43" spans="1:12" s="1" customFormat="1" ht="14.1" customHeight="1" thickBot="1" x14ac:dyDescent="0.25">
      <c r="A43" s="34"/>
      <c r="B43" s="35"/>
      <c r="C43" s="34"/>
      <c r="D43" s="104" t="s">
        <v>60</v>
      </c>
      <c r="E43" s="105"/>
      <c r="F43" s="106"/>
      <c r="G43" s="84"/>
      <c r="H43" s="84"/>
      <c r="I43" s="81"/>
      <c r="J43" s="117">
        <f>SUM(J41:J42)</f>
        <v>10000</v>
      </c>
      <c r="K43" s="38"/>
      <c r="L43" s="4"/>
    </row>
    <row r="44" spans="1:12" s="1" customFormat="1" ht="13.15" customHeight="1" x14ac:dyDescent="0.2">
      <c r="A44" s="34"/>
      <c r="B44" s="35"/>
      <c r="C44" s="34"/>
      <c r="D44" s="51" t="s">
        <v>145</v>
      </c>
      <c r="E44" s="51"/>
      <c r="F44" s="37"/>
      <c r="G44" s="38"/>
      <c r="H44" s="38"/>
      <c r="I44" s="38"/>
      <c r="J44" s="38"/>
      <c r="K44" s="38"/>
      <c r="L44" s="4"/>
    </row>
    <row r="45" spans="1:12" s="1" customFormat="1" ht="13.15" customHeight="1" x14ac:dyDescent="0.2">
      <c r="A45" s="34"/>
      <c r="B45" s="35"/>
      <c r="C45" s="34"/>
      <c r="D45" s="51"/>
      <c r="E45" s="51"/>
      <c r="F45" s="37"/>
      <c r="G45" s="38"/>
      <c r="H45" s="38"/>
      <c r="I45" s="38"/>
      <c r="J45" s="38"/>
      <c r="K45" s="38"/>
      <c r="L45" s="4"/>
    </row>
    <row r="46" spans="1:12" s="1" customFormat="1" ht="14.1" customHeight="1" x14ac:dyDescent="0.2">
      <c r="A46" s="34">
        <v>10</v>
      </c>
      <c r="B46" s="35" t="s">
        <v>0</v>
      </c>
      <c r="C46" s="34"/>
      <c r="D46" s="51" t="s">
        <v>81</v>
      </c>
      <c r="E46" s="51"/>
      <c r="F46" s="37"/>
      <c r="G46" s="38"/>
      <c r="H46" s="38"/>
      <c r="I46" s="38"/>
      <c r="J46" s="38"/>
      <c r="K46" s="38"/>
      <c r="L46" s="4"/>
    </row>
    <row r="47" spans="1:12" s="1" customFormat="1" ht="14.1" customHeight="1" thickBot="1" x14ac:dyDescent="0.25">
      <c r="A47" s="34"/>
      <c r="B47" s="35"/>
      <c r="C47" s="34"/>
      <c r="D47" s="51"/>
      <c r="E47" s="51"/>
      <c r="F47" s="37"/>
      <c r="G47" s="38"/>
      <c r="H47" s="38"/>
      <c r="I47" s="38"/>
      <c r="J47" s="38"/>
      <c r="K47" s="38"/>
      <c r="L47" s="4"/>
    </row>
    <row r="48" spans="1:12" s="1" customFormat="1" ht="14.1" customHeight="1" x14ac:dyDescent="0.2">
      <c r="A48" s="34">
        <v>11</v>
      </c>
      <c r="B48" s="35" t="s">
        <v>3</v>
      </c>
      <c r="C48" s="34"/>
      <c r="D48" s="5" t="s">
        <v>82</v>
      </c>
      <c r="E48" s="6"/>
      <c r="F48" s="7"/>
      <c r="G48" s="107">
        <v>12000</v>
      </c>
      <c r="H48" s="108"/>
      <c r="I48" s="38"/>
      <c r="J48" s="38"/>
      <c r="K48" s="38"/>
      <c r="L48" s="4"/>
    </row>
    <row r="49" spans="1:12" s="1" customFormat="1" ht="14.1" customHeight="1" x14ac:dyDescent="0.2">
      <c r="A49" s="34"/>
      <c r="B49" s="35"/>
      <c r="C49" s="34"/>
      <c r="D49" s="8" t="s">
        <v>84</v>
      </c>
      <c r="E49" s="9"/>
      <c r="F49" s="10"/>
      <c r="G49" s="109">
        <v>-7000</v>
      </c>
      <c r="H49" s="110">
        <f>SUM(G48:G49)</f>
        <v>5000</v>
      </c>
      <c r="I49" s="38"/>
      <c r="J49" s="38"/>
      <c r="K49" s="38"/>
      <c r="L49" s="4"/>
    </row>
    <row r="50" spans="1:12" s="1" customFormat="1" ht="14.1" customHeight="1" x14ac:dyDescent="0.2">
      <c r="A50" s="34"/>
      <c r="B50" s="35"/>
      <c r="C50" s="34"/>
      <c r="D50" s="8" t="s">
        <v>83</v>
      </c>
      <c r="E50" s="9"/>
      <c r="F50" s="10"/>
      <c r="G50" s="111">
        <v>5000</v>
      </c>
      <c r="H50" s="112"/>
      <c r="I50" s="38"/>
      <c r="J50" s="38"/>
      <c r="K50" s="38"/>
      <c r="L50" s="4"/>
    </row>
    <row r="51" spans="1:12" s="1" customFormat="1" ht="14.1" customHeight="1" thickBot="1" x14ac:dyDescent="0.25">
      <c r="A51" s="34"/>
      <c r="B51" s="35"/>
      <c r="C51" s="34"/>
      <c r="D51" s="8" t="s">
        <v>85</v>
      </c>
      <c r="E51" s="9"/>
      <c r="F51" s="10"/>
      <c r="G51" s="113">
        <v>-6000</v>
      </c>
      <c r="H51" s="114">
        <f>SUM(G50:G51)</f>
        <v>-1000</v>
      </c>
      <c r="I51" s="38"/>
      <c r="J51" s="38"/>
      <c r="K51" s="38"/>
      <c r="L51" s="4"/>
    </row>
    <row r="52" spans="1:12" s="1" customFormat="1" ht="14.1" customHeight="1" thickBot="1" x14ac:dyDescent="0.25">
      <c r="A52" s="34"/>
      <c r="B52" s="35"/>
      <c r="C52" s="34"/>
      <c r="D52" s="48" t="s">
        <v>86</v>
      </c>
      <c r="E52" s="49"/>
      <c r="F52" s="115"/>
      <c r="G52" s="116"/>
      <c r="H52" s="117">
        <f>SUM(H51,H49)</f>
        <v>4000</v>
      </c>
      <c r="I52" s="38"/>
      <c r="J52" s="38"/>
      <c r="K52" s="38"/>
      <c r="L52" s="4"/>
    </row>
    <row r="53" spans="1:12" s="1" customFormat="1" ht="14.1" customHeight="1" x14ac:dyDescent="0.2">
      <c r="A53" s="34"/>
      <c r="B53" s="35"/>
      <c r="C53" s="34"/>
      <c r="D53" s="51"/>
      <c r="E53" s="51"/>
      <c r="F53" s="37"/>
      <c r="G53" s="38"/>
      <c r="H53" s="38"/>
      <c r="I53" s="38"/>
      <c r="J53" s="38"/>
      <c r="K53" s="38"/>
      <c r="L53" s="4"/>
    </row>
    <row r="54" spans="1:12" s="1" customFormat="1" ht="16.899999999999999" customHeight="1" thickBot="1" x14ac:dyDescent="0.3">
      <c r="A54" s="34">
        <v>12</v>
      </c>
      <c r="B54" s="35" t="s">
        <v>2</v>
      </c>
      <c r="C54" s="34"/>
      <c r="D54" s="11" t="s">
        <v>162</v>
      </c>
      <c r="E54" s="11"/>
      <c r="F54" s="40"/>
      <c r="G54" s="11"/>
      <c r="H54" s="118"/>
      <c r="I54" s="118"/>
      <c r="J54" s="118"/>
      <c r="K54" s="118"/>
      <c r="L54" s="4"/>
    </row>
    <row r="55" spans="1:12" s="1" customFormat="1" ht="16.899999999999999" customHeight="1" thickBot="1" x14ac:dyDescent="0.25">
      <c r="A55" s="34"/>
      <c r="B55" s="35"/>
      <c r="C55" s="34"/>
      <c r="D55" s="12" t="s">
        <v>123</v>
      </c>
      <c r="E55" s="13"/>
      <c r="F55" s="14">
        <v>2012</v>
      </c>
      <c r="G55" s="15">
        <v>2013</v>
      </c>
      <c r="H55" s="15">
        <v>2014</v>
      </c>
      <c r="I55" s="15">
        <v>2015</v>
      </c>
      <c r="J55" s="309">
        <v>2016</v>
      </c>
      <c r="K55" s="40"/>
      <c r="L55" s="4"/>
    </row>
    <row r="56" spans="1:12" s="1" customFormat="1" ht="14.25" customHeight="1" x14ac:dyDescent="0.2">
      <c r="A56" s="34"/>
      <c r="B56" s="35"/>
      <c r="C56" s="34"/>
      <c r="D56" s="119" t="s">
        <v>124</v>
      </c>
      <c r="E56" s="120"/>
      <c r="F56" s="399">
        <v>30000</v>
      </c>
      <c r="G56" s="400">
        <v>-20000</v>
      </c>
      <c r="H56" s="121">
        <v>15000</v>
      </c>
      <c r="I56" s="121">
        <v>-30000</v>
      </c>
      <c r="J56" s="318">
        <v>60000</v>
      </c>
      <c r="K56" s="40"/>
      <c r="L56" s="4"/>
    </row>
    <row r="57" spans="1:12" s="1" customFormat="1" ht="14.25" customHeight="1" x14ac:dyDescent="0.2">
      <c r="A57" s="34"/>
      <c r="B57" s="35"/>
      <c r="C57" s="34"/>
      <c r="D57" s="122" t="s">
        <v>166</v>
      </c>
      <c r="E57" s="123"/>
      <c r="F57" s="293">
        <v>-20000</v>
      </c>
      <c r="G57" s="294">
        <v>20000</v>
      </c>
      <c r="H57" s="16"/>
      <c r="I57" s="16"/>
      <c r="J57" s="310"/>
      <c r="K57" s="40"/>
      <c r="L57" s="4"/>
    </row>
    <row r="58" spans="1:12" s="1" customFormat="1" ht="14.25" customHeight="1" x14ac:dyDescent="0.2">
      <c r="A58" s="34"/>
      <c r="B58" s="35"/>
      <c r="C58" s="34"/>
      <c r="D58" s="124" t="s">
        <v>165</v>
      </c>
      <c r="E58" s="125"/>
      <c r="F58" s="292">
        <f>+F57+F56</f>
        <v>10000</v>
      </c>
      <c r="G58" s="401">
        <f>+G57+G56</f>
        <v>0</v>
      </c>
      <c r="H58" s="17"/>
      <c r="I58" s="17"/>
      <c r="J58" s="310"/>
      <c r="K58" s="40"/>
      <c r="L58" s="4"/>
    </row>
    <row r="59" spans="1:12" s="1" customFormat="1" ht="14.25" customHeight="1" x14ac:dyDescent="0.2">
      <c r="A59" s="34"/>
      <c r="B59" s="35"/>
      <c r="C59" s="34"/>
      <c r="D59" s="124" t="s">
        <v>161</v>
      </c>
      <c r="E59" s="125"/>
      <c r="F59" s="402"/>
      <c r="G59" s="16"/>
      <c r="H59" s="17"/>
      <c r="I59" s="17"/>
      <c r="J59" s="310"/>
      <c r="K59" s="40"/>
      <c r="L59" s="4"/>
    </row>
    <row r="60" spans="1:12" s="1" customFormat="1" ht="14.25" customHeight="1" thickBot="1" x14ac:dyDescent="0.25">
      <c r="A60" s="34"/>
      <c r="B60" s="35"/>
      <c r="C60" s="34"/>
      <c r="D60" s="126" t="s">
        <v>163</v>
      </c>
      <c r="E60" s="127"/>
      <c r="F60" s="18">
        <v>-10000</v>
      </c>
      <c r="G60" s="19"/>
      <c r="H60" s="20">
        <v>-15000</v>
      </c>
      <c r="I60" s="20">
        <v>-25000</v>
      </c>
      <c r="J60" s="310"/>
      <c r="K60" s="40"/>
      <c r="L60" s="4"/>
    </row>
    <row r="61" spans="1:12" s="1" customFormat="1" ht="14.25" customHeight="1" thickBot="1" x14ac:dyDescent="0.25">
      <c r="A61" s="34"/>
      <c r="B61" s="35"/>
      <c r="C61" s="34"/>
      <c r="D61" s="21"/>
      <c r="E61" s="22"/>
      <c r="F61" s="23"/>
      <c r="G61" s="24"/>
      <c r="H61" s="24"/>
      <c r="I61" s="24">
        <v>-5000</v>
      </c>
      <c r="J61" s="311">
        <v>-5000</v>
      </c>
      <c r="K61" s="40"/>
      <c r="L61" s="4"/>
    </row>
    <row r="62" spans="1:12" s="1" customFormat="1" ht="14.25" customHeight="1" thickBot="1" x14ac:dyDescent="0.3">
      <c r="A62" s="34"/>
      <c r="B62" s="35"/>
      <c r="C62" s="34"/>
      <c r="D62" s="25"/>
      <c r="E62" s="26"/>
      <c r="F62" s="27" t="s">
        <v>160</v>
      </c>
      <c r="G62" s="26"/>
      <c r="H62" s="128"/>
      <c r="I62" s="128"/>
      <c r="J62" s="312">
        <f>SUM(J56:J61)</f>
        <v>55000</v>
      </c>
      <c r="K62" s="40"/>
      <c r="L62" s="4"/>
    </row>
    <row r="63" spans="1:12" s="1" customFormat="1" ht="7.15" customHeight="1" thickBot="1" x14ac:dyDescent="0.3">
      <c r="A63" s="34"/>
      <c r="B63" s="35"/>
      <c r="C63" s="34"/>
      <c r="D63" s="28"/>
      <c r="E63" s="28"/>
      <c r="F63" s="28"/>
      <c r="G63" s="28"/>
      <c r="H63" s="129"/>
      <c r="I63" s="129"/>
      <c r="J63" s="129"/>
      <c r="K63" s="40"/>
      <c r="L63" s="4"/>
    </row>
    <row r="64" spans="1:12" s="1" customFormat="1" ht="14.1" customHeight="1" x14ac:dyDescent="0.2">
      <c r="A64" s="34">
        <v>13</v>
      </c>
      <c r="B64" s="35" t="s">
        <v>4</v>
      </c>
      <c r="C64" s="34"/>
      <c r="D64" s="41" t="s">
        <v>146</v>
      </c>
      <c r="E64" s="42"/>
      <c r="F64" s="42"/>
      <c r="G64" s="43">
        <v>5000</v>
      </c>
      <c r="H64" s="40"/>
      <c r="I64" s="38"/>
      <c r="J64" s="38"/>
      <c r="K64" s="38"/>
      <c r="L64" s="4"/>
    </row>
    <row r="65" spans="1:12" s="1" customFormat="1" ht="14.1" customHeight="1" thickBot="1" x14ac:dyDescent="0.25">
      <c r="A65" s="34"/>
      <c r="B65" s="35"/>
      <c r="C65" s="34"/>
      <c r="D65" s="44" t="s">
        <v>147</v>
      </c>
      <c r="E65" s="45"/>
      <c r="F65" s="45"/>
      <c r="G65" s="130">
        <v>0.25</v>
      </c>
      <c r="H65" s="40"/>
      <c r="I65" s="38"/>
      <c r="J65" s="38"/>
      <c r="K65" s="38"/>
      <c r="L65" s="4"/>
    </row>
    <row r="66" spans="1:12" s="1" customFormat="1" ht="14.1" customHeight="1" thickBot="1" x14ac:dyDescent="0.25">
      <c r="A66" s="34"/>
      <c r="B66" s="35"/>
      <c r="C66" s="34"/>
      <c r="D66" s="48" t="s">
        <v>148</v>
      </c>
      <c r="E66" s="49"/>
      <c r="F66" s="49"/>
      <c r="G66" s="117">
        <f>+G65*G64</f>
        <v>1250</v>
      </c>
      <c r="H66" s="40"/>
      <c r="I66" s="38"/>
      <c r="J66" s="38"/>
      <c r="K66" s="38"/>
      <c r="L66" s="4"/>
    </row>
    <row r="67" spans="1:12" s="1" customFormat="1" ht="6" customHeight="1" x14ac:dyDescent="0.2">
      <c r="A67" s="34"/>
      <c r="B67" s="35"/>
      <c r="C67" s="34"/>
      <c r="D67" s="37"/>
      <c r="E67" s="37"/>
      <c r="F67" s="37"/>
      <c r="G67" s="38"/>
      <c r="H67" s="38"/>
      <c r="I67" s="38"/>
      <c r="J67" s="38"/>
      <c r="K67" s="38"/>
      <c r="L67" s="4"/>
    </row>
    <row r="68" spans="1:12" s="1" customFormat="1" ht="14.1" customHeight="1" x14ac:dyDescent="0.2">
      <c r="A68" s="34">
        <v>14</v>
      </c>
      <c r="B68" s="35" t="s">
        <v>2</v>
      </c>
      <c r="C68" s="34"/>
      <c r="D68" s="37"/>
      <c r="E68" s="37"/>
      <c r="F68" s="37"/>
      <c r="G68" s="38"/>
      <c r="H68" s="38"/>
      <c r="I68" s="38"/>
      <c r="J68" s="38"/>
      <c r="K68" s="38"/>
      <c r="L68" s="4"/>
    </row>
    <row r="69" spans="1:12" s="1" customFormat="1" ht="14.1" customHeight="1" thickBot="1" x14ac:dyDescent="0.25">
      <c r="A69" s="34">
        <v>15</v>
      </c>
      <c r="B69" s="35" t="s">
        <v>1</v>
      </c>
      <c r="C69" s="40"/>
      <c r="D69" s="131" t="s">
        <v>156</v>
      </c>
      <c r="E69" s="37"/>
      <c r="F69" s="37"/>
      <c r="G69" s="38"/>
      <c r="H69" s="38"/>
      <c r="I69" s="38"/>
      <c r="J69" s="38"/>
      <c r="K69" s="38"/>
      <c r="L69" s="4"/>
    </row>
    <row r="70" spans="1:12" s="1" customFormat="1" ht="15" customHeight="1" thickBot="1" x14ac:dyDescent="0.25">
      <c r="A70" s="40"/>
      <c r="B70" s="40"/>
      <c r="C70" s="34"/>
      <c r="D70" s="29" t="s">
        <v>110</v>
      </c>
      <c r="E70" s="15" t="s">
        <v>88</v>
      </c>
      <c r="F70" s="15" t="s">
        <v>87</v>
      </c>
      <c r="G70" s="71" t="s">
        <v>95</v>
      </c>
      <c r="H70" s="132" t="s">
        <v>111</v>
      </c>
      <c r="I70" s="133" t="s">
        <v>87</v>
      </c>
      <c r="J70" s="40"/>
      <c r="K70" s="40"/>
      <c r="L70" s="4"/>
    </row>
    <row r="71" spans="1:12" s="1" customFormat="1" ht="12.75" customHeight="1" x14ac:dyDescent="0.2">
      <c r="A71" s="34"/>
      <c r="B71" s="35"/>
      <c r="C71" s="34"/>
      <c r="D71" s="30">
        <v>38412</v>
      </c>
      <c r="E71" s="31">
        <v>200</v>
      </c>
      <c r="F71" s="24">
        <v>2000</v>
      </c>
      <c r="G71" s="134">
        <f>+F71/E71</f>
        <v>10</v>
      </c>
      <c r="H71" s="74"/>
      <c r="I71" s="135"/>
      <c r="J71" s="40"/>
      <c r="K71" s="40"/>
      <c r="L71" s="4"/>
    </row>
    <row r="72" spans="1:12" s="1" customFormat="1" ht="12.75" customHeight="1" x14ac:dyDescent="0.2">
      <c r="A72" s="34"/>
      <c r="B72" s="35"/>
      <c r="C72" s="34"/>
      <c r="D72" s="32">
        <v>38565</v>
      </c>
      <c r="E72" s="33">
        <v>300</v>
      </c>
      <c r="F72" s="16">
        <v>3600</v>
      </c>
      <c r="G72" s="77">
        <f>+F72/E72</f>
        <v>12</v>
      </c>
      <c r="H72" s="78">
        <v>200</v>
      </c>
      <c r="I72" s="47">
        <f>+H72*G72</f>
        <v>2400</v>
      </c>
      <c r="J72" s="40"/>
      <c r="K72" s="40"/>
      <c r="L72" s="4"/>
    </row>
    <row r="73" spans="1:12" s="1" customFormat="1" ht="12.75" customHeight="1" thickBot="1" x14ac:dyDescent="0.25">
      <c r="A73" s="34"/>
      <c r="B73" s="35"/>
      <c r="C73" s="34"/>
      <c r="D73" s="32">
        <v>38718</v>
      </c>
      <c r="E73" s="33">
        <v>200</v>
      </c>
      <c r="F73" s="16">
        <v>3000</v>
      </c>
      <c r="G73" s="77">
        <f>+F73/E73</f>
        <v>15</v>
      </c>
      <c r="H73" s="78">
        <v>200</v>
      </c>
      <c r="I73" s="136">
        <f>+H73*G73</f>
        <v>3000</v>
      </c>
      <c r="J73" s="40"/>
      <c r="K73" s="40"/>
      <c r="L73" s="4"/>
    </row>
    <row r="74" spans="1:12" s="1" customFormat="1" ht="12.75" customHeight="1" thickBot="1" x14ac:dyDescent="0.25">
      <c r="A74" s="34"/>
      <c r="B74" s="35"/>
      <c r="C74" s="34"/>
      <c r="D74" s="137"/>
      <c r="E74" s="138"/>
      <c r="F74" s="138"/>
      <c r="G74" s="138"/>
      <c r="H74" s="138"/>
      <c r="I74" s="139">
        <f>SUM(I72:I73)</f>
        <v>5400</v>
      </c>
      <c r="J74" s="40"/>
      <c r="K74" s="40"/>
      <c r="L74" s="4"/>
    </row>
    <row r="75" spans="1:12" s="1" customFormat="1" ht="12.75" customHeight="1" x14ac:dyDescent="0.2">
      <c r="A75" s="34"/>
      <c r="B75" s="35"/>
      <c r="C75" s="34"/>
      <c r="D75" s="41" t="s">
        <v>89</v>
      </c>
      <c r="E75" s="140"/>
      <c r="F75" s="141">
        <v>400</v>
      </c>
      <c r="G75" s="108" t="s">
        <v>90</v>
      </c>
      <c r="H75" s="142"/>
      <c r="I75" s="38"/>
      <c r="J75" s="38"/>
      <c r="K75" s="38"/>
      <c r="L75" s="4"/>
    </row>
    <row r="76" spans="1:12" s="1" customFormat="1" ht="12.75" customHeight="1" thickBot="1" x14ac:dyDescent="0.25">
      <c r="A76" s="34"/>
      <c r="B76" s="35"/>
      <c r="C76" s="34"/>
      <c r="D76" s="44" t="s">
        <v>112</v>
      </c>
      <c r="E76" s="143"/>
      <c r="F76" s="144">
        <v>13</v>
      </c>
      <c r="G76" s="112"/>
      <c r="H76" s="145"/>
      <c r="I76" s="38"/>
      <c r="J76" s="38"/>
      <c r="K76" s="38"/>
      <c r="L76" s="4"/>
    </row>
    <row r="77" spans="1:12" s="1" customFormat="1" ht="12.75" customHeight="1" x14ac:dyDescent="0.2">
      <c r="A77" s="34"/>
      <c r="B77" s="35"/>
      <c r="C77" s="34"/>
      <c r="D77" s="44" t="s">
        <v>92</v>
      </c>
      <c r="E77" s="143"/>
      <c r="F77" s="146">
        <f>+F76*F75</f>
        <v>5200</v>
      </c>
      <c r="G77" s="112"/>
      <c r="H77" s="145"/>
      <c r="I77" s="38"/>
      <c r="J77" s="38"/>
      <c r="K77" s="38"/>
      <c r="L77" s="4"/>
    </row>
    <row r="78" spans="1:12" s="1" customFormat="1" ht="12.75" customHeight="1" thickBot="1" x14ac:dyDescent="0.25">
      <c r="A78" s="34"/>
      <c r="B78" s="35"/>
      <c r="C78" s="34"/>
      <c r="D78" s="44" t="s">
        <v>93</v>
      </c>
      <c r="E78" s="143"/>
      <c r="F78" s="147">
        <f>-I74</f>
        <v>-5400</v>
      </c>
      <c r="G78" s="112"/>
      <c r="H78" s="145"/>
      <c r="I78" s="38"/>
      <c r="J78" s="38"/>
      <c r="K78" s="38"/>
      <c r="L78" s="4"/>
    </row>
    <row r="79" spans="1:12" s="1" customFormat="1" ht="12.75" customHeight="1" thickBot="1" x14ac:dyDescent="0.25">
      <c r="A79" s="34"/>
      <c r="B79" s="35"/>
      <c r="C79" s="34"/>
      <c r="D79" s="48" t="s">
        <v>94</v>
      </c>
      <c r="E79" s="148"/>
      <c r="F79" s="149">
        <f>SUM(F77:F78)</f>
        <v>-200</v>
      </c>
      <c r="G79" s="150"/>
      <c r="H79" s="145"/>
      <c r="I79" s="38"/>
      <c r="J79" s="38"/>
      <c r="K79" s="38"/>
      <c r="L79" s="4"/>
    </row>
    <row r="80" spans="1:12" s="1" customFormat="1" ht="5.25" customHeight="1" x14ac:dyDescent="0.2">
      <c r="A80" s="34"/>
      <c r="B80" s="35"/>
      <c r="C80" s="34"/>
      <c r="D80" s="37"/>
      <c r="E80" s="37"/>
      <c r="F80" s="37"/>
      <c r="G80" s="38"/>
      <c r="H80" s="38"/>
      <c r="I80" s="38"/>
      <c r="J80" s="38"/>
      <c r="K80" s="38"/>
      <c r="L80" s="4"/>
    </row>
    <row r="81" spans="1:12" s="1" customFormat="1" ht="14.1" customHeight="1" x14ac:dyDescent="0.25">
      <c r="A81" s="34">
        <v>16</v>
      </c>
      <c r="B81" s="35" t="s">
        <v>0</v>
      </c>
      <c r="C81" s="34"/>
      <c r="D81" s="397" t="s">
        <v>40</v>
      </c>
      <c r="E81" s="151"/>
      <c r="F81" s="151"/>
      <c r="G81" s="152"/>
      <c r="H81" s="152"/>
      <c r="I81" s="153"/>
      <c r="J81" s="152"/>
      <c r="K81" s="38"/>
      <c r="L81" s="4"/>
    </row>
    <row r="82" spans="1:12" s="1" customFormat="1" ht="14.1" customHeight="1" thickBot="1" x14ac:dyDescent="0.25">
      <c r="A82" s="154"/>
      <c r="B82" s="155"/>
      <c r="C82" s="154"/>
      <c r="D82" s="398" t="s">
        <v>157</v>
      </c>
      <c r="E82" s="156"/>
      <c r="F82" s="156"/>
      <c r="G82" s="38"/>
      <c r="H82" s="38"/>
      <c r="I82" s="38"/>
      <c r="J82" s="38"/>
      <c r="K82" s="38"/>
      <c r="L82" s="4"/>
    </row>
    <row r="83" spans="1:12" s="1" customFormat="1" ht="14.1" customHeight="1" x14ac:dyDescent="0.25">
      <c r="A83" s="157"/>
      <c r="B83" s="158"/>
      <c r="C83" s="157"/>
      <c r="D83" s="159"/>
      <c r="E83" s="160"/>
      <c r="F83" s="161" t="s">
        <v>41</v>
      </c>
      <c r="G83" s="161" t="s">
        <v>42</v>
      </c>
      <c r="H83" s="161" t="s">
        <v>43</v>
      </c>
      <c r="I83" s="162" t="s">
        <v>44</v>
      </c>
      <c r="J83" s="40"/>
      <c r="K83" s="38"/>
      <c r="L83" s="4"/>
    </row>
    <row r="84" spans="1:12" s="1" customFormat="1" ht="15" customHeight="1" thickBot="1" x14ac:dyDescent="0.3">
      <c r="A84" s="157"/>
      <c r="B84" s="158"/>
      <c r="C84" s="157"/>
      <c r="D84" s="163" t="s">
        <v>138</v>
      </c>
      <c r="E84" s="164"/>
      <c r="F84" s="165">
        <v>50000</v>
      </c>
      <c r="G84" s="166">
        <v>-45000</v>
      </c>
      <c r="H84" s="165">
        <v>20000</v>
      </c>
      <c r="I84" s="167">
        <v>15000</v>
      </c>
      <c r="J84" s="40"/>
      <c r="K84" s="38"/>
      <c r="L84" s="4"/>
    </row>
    <row r="85" spans="1:12" s="1" customFormat="1" ht="14.1" customHeight="1" x14ac:dyDescent="0.25">
      <c r="A85" s="157"/>
      <c r="B85" s="158"/>
      <c r="C85" s="157"/>
      <c r="D85" s="386" t="s">
        <v>45</v>
      </c>
      <c r="E85" s="386"/>
      <c r="F85" s="386"/>
      <c r="G85" s="387"/>
      <c r="H85" s="387"/>
      <c r="I85" s="387"/>
      <c r="J85" s="387"/>
      <c r="K85" s="38"/>
      <c r="L85" s="4"/>
    </row>
    <row r="86" spans="1:12" s="1" customFormat="1" ht="14.1" customHeight="1" x14ac:dyDescent="0.25">
      <c r="A86" s="168"/>
      <c r="B86" s="169"/>
      <c r="C86" s="168"/>
      <c r="D86" s="170" t="s">
        <v>46</v>
      </c>
      <c r="E86" s="170"/>
      <c r="F86" s="170"/>
      <c r="G86" s="171" t="s">
        <v>33</v>
      </c>
      <c r="H86" s="40"/>
      <c r="I86" s="172"/>
      <c r="J86" s="152"/>
      <c r="K86" s="38"/>
      <c r="L86" s="4"/>
    </row>
    <row r="87" spans="1:12" s="1" customFormat="1" ht="14.1" customHeight="1" x14ac:dyDescent="0.25">
      <c r="A87" s="34"/>
      <c r="B87" s="35"/>
      <c r="C87" s="35" t="s">
        <v>47</v>
      </c>
      <c r="D87" s="173">
        <v>5000</v>
      </c>
      <c r="E87" s="173"/>
      <c r="F87" s="173"/>
      <c r="G87" s="174">
        <v>10000</v>
      </c>
      <c r="H87" s="40"/>
      <c r="I87" s="172"/>
      <c r="J87" s="152"/>
      <c r="K87" s="38"/>
      <c r="L87" s="4"/>
    </row>
    <row r="88" spans="1:12" s="1" customFormat="1" ht="14.1" customHeight="1" x14ac:dyDescent="0.25">
      <c r="A88" s="34"/>
      <c r="B88" s="35"/>
      <c r="C88" s="35" t="s">
        <v>48</v>
      </c>
      <c r="D88" s="173">
        <v>10000</v>
      </c>
      <c r="E88" s="173"/>
      <c r="F88" s="173"/>
      <c r="G88" s="174">
        <v>5000</v>
      </c>
      <c r="H88" s="40"/>
      <c r="I88" s="172"/>
      <c r="J88" s="152"/>
      <c r="K88" s="38"/>
      <c r="L88" s="4"/>
    </row>
    <row r="89" spans="1:12" s="1" customFormat="1" ht="14.1" customHeight="1" x14ac:dyDescent="0.25">
      <c r="A89" s="34"/>
      <c r="B89" s="35"/>
      <c r="C89" s="175" t="s">
        <v>39</v>
      </c>
      <c r="D89" s="176">
        <v>15000</v>
      </c>
      <c r="E89" s="176"/>
      <c r="F89" s="176"/>
      <c r="G89" s="177">
        <v>0</v>
      </c>
      <c r="H89" s="40"/>
      <c r="I89" s="172"/>
      <c r="J89" s="152"/>
      <c r="K89" s="38"/>
      <c r="L89" s="4"/>
    </row>
    <row r="90" spans="1:12" s="1" customFormat="1" ht="8.25" customHeight="1" thickBot="1" x14ac:dyDescent="0.25">
      <c r="A90" s="34"/>
      <c r="B90" s="35"/>
      <c r="C90" s="34"/>
      <c r="D90" s="51"/>
      <c r="E90" s="51"/>
      <c r="F90" s="37"/>
      <c r="G90" s="38"/>
      <c r="H90" s="38"/>
      <c r="I90" s="38"/>
      <c r="J90" s="38"/>
      <c r="K90" s="38"/>
      <c r="L90" s="4"/>
    </row>
    <row r="91" spans="1:12" s="1" customFormat="1" ht="14.1" customHeight="1" thickBot="1" x14ac:dyDescent="0.25">
      <c r="A91" s="34">
        <v>17</v>
      </c>
      <c r="B91" s="35" t="s">
        <v>0</v>
      </c>
      <c r="C91" s="34"/>
      <c r="D91" s="69" t="s">
        <v>122</v>
      </c>
      <c r="E91" s="70"/>
      <c r="F91" s="178"/>
      <c r="G91" s="71" t="s">
        <v>96</v>
      </c>
      <c r="H91" s="71" t="s">
        <v>97</v>
      </c>
      <c r="I91" s="133" t="s">
        <v>119</v>
      </c>
      <c r="J91" s="38"/>
      <c r="K91" s="38"/>
      <c r="L91" s="4"/>
    </row>
    <row r="92" spans="1:12" s="1" customFormat="1" ht="14.1" customHeight="1" x14ac:dyDescent="0.2">
      <c r="A92" s="34"/>
      <c r="B92" s="35"/>
      <c r="C92" s="34"/>
      <c r="D92" s="72" t="s">
        <v>91</v>
      </c>
      <c r="E92" s="73"/>
      <c r="F92" s="179"/>
      <c r="G92" s="284" t="s">
        <v>158</v>
      </c>
      <c r="H92" s="134">
        <v>8000</v>
      </c>
      <c r="I92" s="180"/>
      <c r="J92" s="38"/>
      <c r="K92" s="38"/>
      <c r="L92" s="4"/>
    </row>
    <row r="93" spans="1:12" s="1" customFormat="1" ht="14.1" customHeight="1" thickBot="1" x14ac:dyDescent="0.25">
      <c r="A93" s="34"/>
      <c r="B93" s="35"/>
      <c r="C93" s="34"/>
      <c r="D93" s="44" t="s">
        <v>5</v>
      </c>
      <c r="E93" s="45"/>
      <c r="F93" s="88"/>
      <c r="G93" s="285" t="s">
        <v>158</v>
      </c>
      <c r="H93" s="147">
        <v>-12000</v>
      </c>
      <c r="I93" s="47"/>
      <c r="J93" s="38"/>
      <c r="K93" s="38"/>
      <c r="L93" s="4"/>
    </row>
    <row r="94" spans="1:12" s="1" customFormat="1" ht="14.1" customHeight="1" thickBot="1" x14ac:dyDescent="0.25">
      <c r="A94" s="34"/>
      <c r="B94" s="35"/>
      <c r="C94" s="34"/>
      <c r="D94" s="44" t="s">
        <v>139</v>
      </c>
      <c r="E94" s="45"/>
      <c r="F94" s="88"/>
      <c r="G94" s="181">
        <v>9000</v>
      </c>
      <c r="H94" s="181">
        <f>SUM(H92:H93)</f>
        <v>-4000</v>
      </c>
      <c r="I94" s="47">
        <f>SUM(G94:H94)</f>
        <v>5000</v>
      </c>
      <c r="J94" s="38" t="s">
        <v>140</v>
      </c>
      <c r="K94" s="38"/>
      <c r="L94" s="4"/>
    </row>
    <row r="95" spans="1:12" s="1" customFormat="1" ht="14.1" customHeight="1" x14ac:dyDescent="0.2">
      <c r="A95" s="34"/>
      <c r="B95" s="35"/>
      <c r="C95" s="34"/>
      <c r="D95" s="44" t="s">
        <v>62</v>
      </c>
      <c r="E95" s="45"/>
      <c r="F95" s="88"/>
      <c r="G95" s="74"/>
      <c r="H95" s="74"/>
      <c r="I95" s="182">
        <v>-11000</v>
      </c>
      <c r="J95" s="38"/>
      <c r="K95" s="38"/>
      <c r="L95" s="4"/>
    </row>
    <row r="96" spans="1:12" s="1" customFormat="1" ht="14.1" customHeight="1" thickBot="1" x14ac:dyDescent="0.25">
      <c r="A96" s="34"/>
      <c r="B96" s="35"/>
      <c r="C96" s="34"/>
      <c r="D96" s="44" t="s">
        <v>98</v>
      </c>
      <c r="E96" s="45"/>
      <c r="F96" s="88"/>
      <c r="G96" s="78"/>
      <c r="H96" s="78"/>
      <c r="I96" s="183">
        <f>SUM(I94:I95)</f>
        <v>-6000</v>
      </c>
      <c r="J96" s="38"/>
      <c r="K96" s="38"/>
      <c r="L96" s="4"/>
    </row>
    <row r="97" spans="1:12" s="1" customFormat="1" ht="14.1" customHeight="1" thickBot="1" x14ac:dyDescent="0.25">
      <c r="A97" s="34"/>
      <c r="B97" s="35"/>
      <c r="C97" s="34"/>
      <c r="D97" s="48" t="s">
        <v>99</v>
      </c>
      <c r="E97" s="49"/>
      <c r="F97" s="115"/>
      <c r="G97" s="81"/>
      <c r="H97" s="81"/>
      <c r="I97" s="139">
        <v>-3000</v>
      </c>
      <c r="J97" s="38"/>
      <c r="K97" s="38"/>
      <c r="L97" s="4"/>
    </row>
    <row r="98" spans="1:12" s="1" customFormat="1" ht="6.75" customHeight="1" thickBot="1" x14ac:dyDescent="0.25">
      <c r="A98" s="34"/>
      <c r="B98" s="35"/>
      <c r="C98" s="34"/>
      <c r="D98" s="51"/>
      <c r="E98" s="51"/>
      <c r="F98" s="37"/>
      <c r="G98" s="38"/>
      <c r="H98" s="38"/>
      <c r="I98" s="38"/>
      <c r="J98" s="38"/>
      <c r="K98" s="38"/>
      <c r="L98" s="4"/>
    </row>
    <row r="99" spans="1:12" s="1" customFormat="1" ht="14.1" customHeight="1" x14ac:dyDescent="0.25">
      <c r="A99" s="34">
        <v>18</v>
      </c>
      <c r="B99" s="35" t="s">
        <v>1</v>
      </c>
      <c r="C99" s="34"/>
      <c r="D99" s="297" t="s">
        <v>15</v>
      </c>
      <c r="E99" s="298"/>
      <c r="F99" s="299"/>
      <c r="G99" s="211"/>
      <c r="H99" s="212" t="s">
        <v>101</v>
      </c>
      <c r="I99" s="40"/>
      <c r="J99" s="152"/>
      <c r="K99" s="38"/>
      <c r="L99" s="4"/>
    </row>
    <row r="100" spans="1:12" s="1" customFormat="1" ht="14.1" customHeight="1" thickBot="1" x14ac:dyDescent="0.3">
      <c r="A100" s="34"/>
      <c r="B100" s="35"/>
      <c r="C100" s="34"/>
      <c r="D100" s="188" t="s">
        <v>13</v>
      </c>
      <c r="E100" s="189"/>
      <c r="F100" s="190"/>
      <c r="G100" s="191"/>
      <c r="H100" s="192" t="s">
        <v>14</v>
      </c>
      <c r="I100" s="40"/>
      <c r="J100" s="152"/>
      <c r="K100" s="38"/>
      <c r="L100" s="4"/>
    </row>
    <row r="101" spans="1:12" s="1" customFormat="1" ht="14.1" customHeight="1" x14ac:dyDescent="0.25">
      <c r="A101" s="34"/>
      <c r="B101" s="35"/>
      <c r="C101" s="34"/>
      <c r="D101" s="193" t="s">
        <v>16</v>
      </c>
      <c r="E101" s="194"/>
      <c r="F101" s="195"/>
      <c r="G101" s="196"/>
      <c r="H101" s="180">
        <v>80000</v>
      </c>
      <c r="I101" s="40"/>
      <c r="J101" s="152"/>
      <c r="K101" s="38"/>
      <c r="L101" s="4"/>
    </row>
    <row r="102" spans="1:12" s="1" customFormat="1" ht="14.1" customHeight="1" x14ac:dyDescent="0.25">
      <c r="A102" s="34"/>
      <c r="B102" s="35"/>
      <c r="C102" s="34"/>
      <c r="D102" s="197" t="s">
        <v>5</v>
      </c>
      <c r="E102" s="291"/>
      <c r="F102" s="198"/>
      <c r="G102" s="77">
        <v>68000</v>
      </c>
      <c r="H102" s="110"/>
      <c r="I102" s="40"/>
      <c r="J102" s="152"/>
      <c r="K102" s="38"/>
      <c r="L102" s="4"/>
    </row>
    <row r="103" spans="1:12" s="1" customFormat="1" ht="14.1" customHeight="1" thickBot="1" x14ac:dyDescent="0.3">
      <c r="A103" s="34"/>
      <c r="B103" s="35"/>
      <c r="C103" s="34"/>
      <c r="D103" s="197" t="s">
        <v>154</v>
      </c>
      <c r="E103" s="291"/>
      <c r="F103" s="198"/>
      <c r="G103" s="220">
        <v>-28000</v>
      </c>
      <c r="H103" s="112"/>
      <c r="I103" s="40"/>
      <c r="J103" s="152"/>
      <c r="K103" s="38"/>
      <c r="L103" s="4"/>
    </row>
    <row r="104" spans="1:12" s="1" customFormat="1" ht="14.1" customHeight="1" thickBot="1" x14ac:dyDescent="0.3">
      <c r="A104" s="34"/>
      <c r="B104" s="35"/>
      <c r="C104" s="34"/>
      <c r="D104" s="197" t="s">
        <v>18</v>
      </c>
      <c r="E104" s="291"/>
      <c r="F104" s="198"/>
      <c r="G104" s="74"/>
      <c r="H104" s="230">
        <f>SUM(G102:G103)</f>
        <v>40000</v>
      </c>
      <c r="I104" s="40"/>
      <c r="J104" s="152"/>
      <c r="K104" s="38"/>
      <c r="L104" s="4"/>
    </row>
    <row r="105" spans="1:12" s="1" customFormat="1" ht="14.1" customHeight="1" thickBot="1" x14ac:dyDescent="0.3">
      <c r="A105" s="34"/>
      <c r="B105" s="35"/>
      <c r="C105" s="34"/>
      <c r="D105" s="197" t="s">
        <v>19</v>
      </c>
      <c r="E105" s="291"/>
      <c r="F105" s="198"/>
      <c r="G105" s="78"/>
      <c r="H105" s="296">
        <f>+H101-H104</f>
        <v>40000</v>
      </c>
      <c r="I105" s="40"/>
      <c r="J105" s="152"/>
      <c r="K105" s="38"/>
      <c r="L105" s="4"/>
    </row>
    <row r="106" spans="1:12" s="1" customFormat="1" ht="14.1" customHeight="1" x14ac:dyDescent="0.25">
      <c r="A106" s="34"/>
      <c r="B106" s="35"/>
      <c r="C106" s="34"/>
      <c r="D106" s="200" t="s">
        <v>24</v>
      </c>
      <c r="E106" s="201"/>
      <c r="F106" s="202"/>
      <c r="G106" s="203"/>
      <c r="H106" s="295">
        <f>-G103</f>
        <v>28000</v>
      </c>
      <c r="I106" s="40"/>
      <c r="J106" s="152"/>
      <c r="K106" s="38"/>
      <c r="L106" s="4"/>
    </row>
    <row r="107" spans="1:12" s="1" customFormat="1" ht="14.1" customHeight="1" thickBot="1" x14ac:dyDescent="0.3">
      <c r="A107" s="34"/>
      <c r="B107" s="35"/>
      <c r="C107" s="34"/>
      <c r="D107" s="205" t="s">
        <v>25</v>
      </c>
      <c r="E107" s="206"/>
      <c r="F107" s="207"/>
      <c r="G107" s="208"/>
      <c r="H107" s="209">
        <f>+H105-H106</f>
        <v>12000</v>
      </c>
      <c r="I107" s="40"/>
      <c r="J107" s="152"/>
      <c r="K107" s="38"/>
      <c r="L107" s="4"/>
    </row>
    <row r="108" spans="1:12" s="1" customFormat="1" ht="14.1" customHeight="1" x14ac:dyDescent="0.25">
      <c r="A108" s="34"/>
      <c r="B108" s="35"/>
      <c r="C108" s="34"/>
      <c r="D108" s="210" t="s">
        <v>149</v>
      </c>
      <c r="E108" s="34"/>
      <c r="F108" s="34"/>
      <c r="G108" s="34"/>
      <c r="H108" s="34"/>
      <c r="I108" s="40"/>
      <c r="J108" s="152"/>
      <c r="K108" s="38"/>
      <c r="L108" s="4"/>
    </row>
    <row r="109" spans="1:12" s="1" customFormat="1" ht="14.1" customHeight="1" x14ac:dyDescent="0.25">
      <c r="A109" s="34"/>
      <c r="B109" s="35"/>
      <c r="C109" s="34"/>
      <c r="D109" s="210" t="s">
        <v>150</v>
      </c>
      <c r="E109" s="34"/>
      <c r="F109" s="34"/>
      <c r="G109" s="34"/>
      <c r="H109" s="34"/>
      <c r="I109" s="40"/>
      <c r="J109" s="152"/>
      <c r="K109" s="38"/>
      <c r="L109" s="4"/>
    </row>
    <row r="110" spans="1:12" s="1" customFormat="1" ht="14.1" customHeight="1" thickBot="1" x14ac:dyDescent="0.25">
      <c r="A110" s="34"/>
      <c r="B110" s="35"/>
      <c r="C110" s="34"/>
      <c r="D110" s="36" t="s">
        <v>151</v>
      </c>
      <c r="E110" s="51"/>
      <c r="F110" s="37"/>
      <c r="G110" s="38"/>
      <c r="H110" s="38"/>
      <c r="I110" s="38"/>
      <c r="J110" s="38"/>
      <c r="K110" s="38"/>
      <c r="L110" s="4"/>
    </row>
    <row r="111" spans="1:12" s="1" customFormat="1" ht="14.1" customHeight="1" x14ac:dyDescent="0.25">
      <c r="A111" s="34">
        <v>19</v>
      </c>
      <c r="B111" s="35" t="s">
        <v>3</v>
      </c>
      <c r="C111" s="34"/>
      <c r="D111" s="287" t="s">
        <v>159</v>
      </c>
      <c r="E111" s="288"/>
      <c r="F111" s="289"/>
      <c r="G111" s="211"/>
      <c r="H111" s="212" t="s">
        <v>101</v>
      </c>
      <c r="I111" s="40"/>
      <c r="J111" s="152"/>
      <c r="K111" s="38"/>
      <c r="L111" s="4"/>
    </row>
    <row r="112" spans="1:12" s="1" customFormat="1" ht="14.1" customHeight="1" x14ac:dyDescent="0.25">
      <c r="A112" s="34"/>
      <c r="B112" s="35"/>
      <c r="C112" s="34"/>
      <c r="D112" s="213" t="s">
        <v>13</v>
      </c>
      <c r="E112" s="214"/>
      <c r="F112" s="215"/>
      <c r="G112" s="216"/>
      <c r="H112" s="217" t="s">
        <v>14</v>
      </c>
      <c r="I112" s="40"/>
      <c r="J112" s="152"/>
      <c r="K112" s="38"/>
      <c r="L112" s="4"/>
    </row>
    <row r="113" spans="1:12" s="1" customFormat="1" ht="14.1" customHeight="1" x14ac:dyDescent="0.25">
      <c r="A113" s="34"/>
      <c r="B113" s="35"/>
      <c r="C113" s="34"/>
      <c r="D113" s="197" t="s">
        <v>16</v>
      </c>
      <c r="E113" s="218"/>
      <c r="F113" s="198"/>
      <c r="G113" s="78"/>
      <c r="H113" s="47">
        <v>240000</v>
      </c>
      <c r="I113" s="40"/>
      <c r="J113" s="152"/>
      <c r="K113" s="38"/>
      <c r="L113" s="4"/>
    </row>
    <row r="114" spans="1:12" s="1" customFormat="1" ht="14.1" customHeight="1" x14ac:dyDescent="0.25">
      <c r="A114" s="34"/>
      <c r="B114" s="35"/>
      <c r="C114" s="34"/>
      <c r="D114" s="197" t="s">
        <v>5</v>
      </c>
      <c r="E114" s="218"/>
      <c r="F114" s="198"/>
      <c r="G114" s="219">
        <v>250000</v>
      </c>
      <c r="H114" s="112"/>
      <c r="I114" s="40"/>
      <c r="J114" s="152"/>
      <c r="K114" s="38"/>
      <c r="L114" s="4"/>
    </row>
    <row r="115" spans="1:12" s="1" customFormat="1" ht="14.1" customHeight="1" thickBot="1" x14ac:dyDescent="0.3">
      <c r="A115" s="34"/>
      <c r="B115" s="35"/>
      <c r="C115" s="34"/>
      <c r="D115" s="197" t="s">
        <v>154</v>
      </c>
      <c r="E115" s="218"/>
      <c r="F115" s="198"/>
      <c r="G115" s="220">
        <v>-30000</v>
      </c>
      <c r="H115" s="112"/>
      <c r="I115" s="40"/>
      <c r="J115" s="152"/>
      <c r="K115" s="38"/>
      <c r="L115" s="4"/>
    </row>
    <row r="116" spans="1:12" s="1" customFormat="1" ht="14.1" customHeight="1" thickBot="1" x14ac:dyDescent="0.3">
      <c r="A116" s="34"/>
      <c r="B116" s="35"/>
      <c r="C116" s="34"/>
      <c r="D116" s="197" t="s">
        <v>18</v>
      </c>
      <c r="E116" s="218"/>
      <c r="F116" s="198"/>
      <c r="G116" s="74"/>
      <c r="H116" s="230">
        <f>SUM(G114:G115)</f>
        <v>220000</v>
      </c>
      <c r="I116" s="40"/>
      <c r="J116" s="152"/>
      <c r="K116" s="38"/>
      <c r="L116" s="4"/>
    </row>
    <row r="117" spans="1:12" s="1" customFormat="1" ht="14.1" customHeight="1" thickBot="1" x14ac:dyDescent="0.3">
      <c r="A117" s="34"/>
      <c r="B117" s="35"/>
      <c r="C117" s="34"/>
      <c r="D117" s="301" t="s">
        <v>19</v>
      </c>
      <c r="E117" s="218"/>
      <c r="F117" s="198"/>
      <c r="G117" s="78"/>
      <c r="H117" s="300">
        <f>+H113-H116</f>
        <v>20000</v>
      </c>
      <c r="I117" s="40"/>
      <c r="J117" s="152"/>
      <c r="K117" s="38"/>
      <c r="L117" s="4"/>
    </row>
    <row r="118" spans="1:12" s="1" customFormat="1" ht="14.1" customHeight="1" x14ac:dyDescent="0.25">
      <c r="A118" s="34"/>
      <c r="B118" s="35"/>
      <c r="C118" s="34"/>
      <c r="D118" s="200" t="s">
        <v>24</v>
      </c>
      <c r="E118" s="222"/>
      <c r="F118" s="202"/>
      <c r="G118" s="203"/>
      <c r="H118" s="295">
        <f>MIN(-G115,H117)</f>
        <v>20000</v>
      </c>
      <c r="I118" s="40"/>
      <c r="J118" s="152"/>
      <c r="K118" s="38"/>
      <c r="L118" s="4"/>
    </row>
    <row r="119" spans="1:12" s="1" customFormat="1" ht="14.1" customHeight="1" thickBot="1" x14ac:dyDescent="0.3">
      <c r="A119" s="34"/>
      <c r="B119" s="35"/>
      <c r="C119" s="34"/>
      <c r="D119" s="205" t="s">
        <v>25</v>
      </c>
      <c r="E119" s="223"/>
      <c r="F119" s="207"/>
      <c r="G119" s="208"/>
      <c r="H119" s="209">
        <f>MAX(0,(+H117-H118))</f>
        <v>0</v>
      </c>
      <c r="I119" s="40"/>
      <c r="J119" s="152"/>
      <c r="K119" s="38"/>
      <c r="L119" s="4"/>
    </row>
    <row r="120" spans="1:12" s="1" customFormat="1" ht="14.1" customHeight="1" thickBot="1" x14ac:dyDescent="0.25">
      <c r="A120" s="34"/>
      <c r="B120" s="35"/>
      <c r="C120" s="34"/>
      <c r="D120" s="51"/>
      <c r="E120" s="51"/>
      <c r="F120" s="37"/>
      <c r="G120" s="38"/>
      <c r="H120" s="38"/>
      <c r="I120" s="38"/>
      <c r="J120" s="38"/>
      <c r="K120" s="38"/>
      <c r="L120" s="4"/>
    </row>
    <row r="121" spans="1:12" s="1" customFormat="1" ht="14.1" customHeight="1" x14ac:dyDescent="0.25">
      <c r="A121" s="154">
        <v>20</v>
      </c>
      <c r="B121" s="155" t="s">
        <v>2</v>
      </c>
      <c r="C121" s="154"/>
      <c r="D121" s="286" t="s">
        <v>167</v>
      </c>
      <c r="E121" s="302"/>
      <c r="F121" s="303"/>
      <c r="G121" s="304"/>
      <c r="H121" s="305" t="s">
        <v>116</v>
      </c>
      <c r="I121" s="40"/>
      <c r="J121" s="152"/>
      <c r="K121" s="38"/>
      <c r="L121" s="4"/>
    </row>
    <row r="122" spans="1:12" s="1" customFormat="1" ht="14.1" customHeight="1" thickBot="1" x14ac:dyDescent="0.3">
      <c r="A122" s="224"/>
      <c r="B122" s="225"/>
      <c r="C122" s="224"/>
      <c r="D122" s="226" t="s">
        <v>13</v>
      </c>
      <c r="E122" s="189"/>
      <c r="F122" s="190"/>
      <c r="G122" s="191"/>
      <c r="H122" s="192" t="s">
        <v>114</v>
      </c>
      <c r="I122" s="40"/>
      <c r="J122" s="152"/>
      <c r="K122" s="38"/>
      <c r="L122" s="4"/>
    </row>
    <row r="123" spans="1:12" s="1" customFormat="1" ht="14.1" customHeight="1" x14ac:dyDescent="0.25">
      <c r="A123" s="224"/>
      <c r="B123" s="225"/>
      <c r="C123" s="224"/>
      <c r="D123" s="227" t="s">
        <v>16</v>
      </c>
      <c r="E123" s="194"/>
      <c r="F123" s="195"/>
      <c r="G123" s="74"/>
      <c r="H123" s="228">
        <v>390000</v>
      </c>
      <c r="I123" s="40"/>
      <c r="J123" s="152"/>
      <c r="K123" s="38"/>
      <c r="L123" s="4"/>
    </row>
    <row r="124" spans="1:12" s="1" customFormat="1" ht="14.1" customHeight="1" x14ac:dyDescent="0.25">
      <c r="A124" s="224"/>
      <c r="B124" s="225"/>
      <c r="C124" s="224"/>
      <c r="D124" s="290" t="s">
        <v>5</v>
      </c>
      <c r="E124" s="291"/>
      <c r="F124" s="198"/>
      <c r="G124" s="219">
        <v>400000</v>
      </c>
      <c r="H124" s="112"/>
      <c r="I124" s="40"/>
      <c r="J124" s="152"/>
      <c r="K124" s="38"/>
      <c r="L124" s="4"/>
    </row>
    <row r="125" spans="1:12" s="1" customFormat="1" ht="14.1" customHeight="1" thickBot="1" x14ac:dyDescent="0.3">
      <c r="A125" s="224"/>
      <c r="B125" s="225"/>
      <c r="C125" s="224"/>
      <c r="D125" s="290" t="s">
        <v>30</v>
      </c>
      <c r="E125" s="291"/>
      <c r="F125" s="198"/>
      <c r="G125" s="220">
        <v>-60000</v>
      </c>
      <c r="H125" s="112"/>
      <c r="I125" s="40"/>
      <c r="J125" s="152"/>
      <c r="K125" s="38"/>
      <c r="L125" s="4"/>
    </row>
    <row r="126" spans="1:12" s="1" customFormat="1" ht="14.1" customHeight="1" x14ac:dyDescent="0.25">
      <c r="A126" s="224"/>
      <c r="B126" s="225"/>
      <c r="C126" s="224"/>
      <c r="D126" s="290" t="s">
        <v>26</v>
      </c>
      <c r="E126" s="291"/>
      <c r="F126" s="198"/>
      <c r="G126" s="229"/>
      <c r="H126" s="112"/>
      <c r="I126" s="40"/>
      <c r="J126" s="152"/>
      <c r="K126" s="38"/>
      <c r="L126" s="4"/>
    </row>
    <row r="127" spans="1:12" s="1" customFormat="1" ht="14.1" customHeight="1" thickBot="1" x14ac:dyDescent="0.3">
      <c r="A127" s="224"/>
      <c r="B127" s="225"/>
      <c r="C127" s="224"/>
      <c r="D127" s="290" t="s">
        <v>18</v>
      </c>
      <c r="E127" s="291"/>
      <c r="F127" s="198"/>
      <c r="G127" s="78"/>
      <c r="H127" s="230">
        <f>SUM(G124:G126)</f>
        <v>340000</v>
      </c>
      <c r="I127" s="40"/>
      <c r="J127" s="152"/>
      <c r="K127" s="38"/>
      <c r="L127" s="4"/>
    </row>
    <row r="128" spans="1:12" s="1" customFormat="1" ht="14.1" customHeight="1" x14ac:dyDescent="0.25">
      <c r="A128" s="224"/>
      <c r="B128" s="225"/>
      <c r="C128" s="224"/>
      <c r="D128" s="290" t="s">
        <v>19</v>
      </c>
      <c r="E128" s="291"/>
      <c r="F128" s="198"/>
      <c r="G128" s="78"/>
      <c r="H128" s="199">
        <f>+H123-H127</f>
        <v>50000</v>
      </c>
      <c r="I128" s="40"/>
      <c r="J128" s="152"/>
      <c r="K128" s="38"/>
      <c r="L128" s="4"/>
    </row>
    <row r="129" spans="1:12" s="1" customFormat="1" ht="14.1" customHeight="1" x14ac:dyDescent="0.25">
      <c r="A129" s="224"/>
      <c r="B129" s="225"/>
      <c r="C129" s="224"/>
      <c r="D129" s="290" t="s">
        <v>20</v>
      </c>
      <c r="E129" s="291"/>
      <c r="F129" s="231" t="s">
        <v>7</v>
      </c>
      <c r="G129" s="78"/>
      <c r="H129" s="232">
        <v>0</v>
      </c>
      <c r="I129" s="40"/>
      <c r="J129" s="152"/>
      <c r="K129" s="38"/>
      <c r="L129" s="4"/>
    </row>
    <row r="130" spans="1:12" s="1" customFormat="1" ht="14.1" customHeight="1" x14ac:dyDescent="0.25">
      <c r="A130" s="224"/>
      <c r="B130" s="225"/>
      <c r="C130" s="224"/>
      <c r="D130" s="290" t="s">
        <v>31</v>
      </c>
      <c r="E130" s="291"/>
      <c r="F130" s="231" t="s">
        <v>7</v>
      </c>
      <c r="G130" s="78"/>
      <c r="H130" s="232">
        <v>0</v>
      </c>
      <c r="I130" s="40"/>
      <c r="J130" s="152"/>
      <c r="K130" s="38"/>
      <c r="L130" s="4"/>
    </row>
    <row r="131" spans="1:12" s="1" customFormat="1" ht="14.1" customHeight="1" x14ac:dyDescent="0.25">
      <c r="A131" s="224"/>
      <c r="B131" s="225"/>
      <c r="C131" s="224"/>
      <c r="D131" s="290" t="s">
        <v>21</v>
      </c>
      <c r="E131" s="291"/>
      <c r="F131" s="231" t="s">
        <v>33</v>
      </c>
      <c r="G131" s="78"/>
      <c r="H131" s="221">
        <f>+H128-H129</f>
        <v>50000</v>
      </c>
      <c r="I131" s="40"/>
      <c r="J131" s="152"/>
      <c r="K131" s="38"/>
      <c r="L131" s="4"/>
    </row>
    <row r="132" spans="1:12" s="1" customFormat="1" ht="14.1" customHeight="1" x14ac:dyDescent="0.25">
      <c r="A132" s="224"/>
      <c r="B132" s="225"/>
      <c r="C132" s="224"/>
      <c r="D132" s="233" t="s">
        <v>38</v>
      </c>
      <c r="E132" s="234"/>
      <c r="F132" s="46"/>
      <c r="G132" s="78"/>
      <c r="H132" s="112"/>
      <c r="I132" s="40"/>
      <c r="J132" s="152"/>
      <c r="K132" s="38"/>
      <c r="L132" s="4"/>
    </row>
    <row r="133" spans="1:12" s="1" customFormat="1" ht="14.1" customHeight="1" thickBot="1" x14ac:dyDescent="0.3">
      <c r="A133" s="224"/>
      <c r="B133" s="225"/>
      <c r="C133" s="224"/>
      <c r="D133" s="235" t="s">
        <v>68</v>
      </c>
      <c r="E133" s="236"/>
      <c r="F133" s="50"/>
      <c r="G133" s="81"/>
      <c r="H133" s="130">
        <v>0.25</v>
      </c>
      <c r="I133" s="40"/>
      <c r="J133" s="152"/>
      <c r="K133" s="38"/>
      <c r="L133" s="4"/>
    </row>
    <row r="134" spans="1:12" s="1" customFormat="1" ht="14.1" customHeight="1" thickBot="1" x14ac:dyDescent="0.25">
      <c r="A134" s="34"/>
      <c r="B134" s="35"/>
      <c r="C134" s="34"/>
      <c r="D134" s="51"/>
      <c r="E134" s="51"/>
      <c r="F134" s="37"/>
      <c r="G134" s="38"/>
      <c r="H134" s="38"/>
      <c r="I134" s="38"/>
      <c r="J134" s="38"/>
      <c r="K134" s="38"/>
      <c r="L134" s="4"/>
    </row>
    <row r="135" spans="1:12" s="1" customFormat="1" ht="14.1" customHeight="1" x14ac:dyDescent="0.2">
      <c r="A135" s="34">
        <v>21</v>
      </c>
      <c r="B135" s="35" t="s">
        <v>3</v>
      </c>
      <c r="C135" s="34"/>
      <c r="D135" s="184" t="s">
        <v>15</v>
      </c>
      <c r="E135" s="185"/>
      <c r="F135" s="237"/>
      <c r="G135" s="186"/>
      <c r="H135" s="187" t="s">
        <v>113</v>
      </c>
      <c r="I135" s="40"/>
      <c r="J135" s="40"/>
      <c r="K135" s="40"/>
      <c r="L135" s="4"/>
    </row>
    <row r="136" spans="1:12" s="1" customFormat="1" ht="14.1" customHeight="1" thickBot="1" x14ac:dyDescent="0.25">
      <c r="A136" s="34"/>
      <c r="B136" s="35"/>
      <c r="C136" s="34"/>
      <c r="D136" s="226" t="s">
        <v>13</v>
      </c>
      <c r="E136" s="189"/>
      <c r="F136" s="238"/>
      <c r="G136" s="191"/>
      <c r="H136" s="192" t="s">
        <v>114</v>
      </c>
      <c r="I136" s="40"/>
      <c r="J136" s="40"/>
      <c r="K136" s="40"/>
      <c r="L136" s="4"/>
    </row>
    <row r="137" spans="1:12" s="1" customFormat="1" ht="14.1" customHeight="1" x14ac:dyDescent="0.2">
      <c r="A137" s="34"/>
      <c r="B137" s="35"/>
      <c r="C137" s="34"/>
      <c r="D137" s="227" t="s">
        <v>16</v>
      </c>
      <c r="E137" s="194"/>
      <c r="F137" s="239"/>
      <c r="G137" s="74"/>
      <c r="H137" s="180">
        <v>425000</v>
      </c>
      <c r="I137" s="40"/>
      <c r="J137" s="40"/>
      <c r="K137" s="40"/>
      <c r="L137" s="4"/>
    </row>
    <row r="138" spans="1:12" s="1" customFormat="1" ht="14.1" customHeight="1" x14ac:dyDescent="0.2">
      <c r="A138" s="34"/>
      <c r="B138" s="35"/>
      <c r="C138" s="34"/>
      <c r="D138" s="290" t="s">
        <v>5</v>
      </c>
      <c r="E138" s="291"/>
      <c r="F138" s="240"/>
      <c r="G138" s="241">
        <v>400000</v>
      </c>
      <c r="H138" s="112"/>
      <c r="I138" s="40"/>
      <c r="J138" s="40"/>
      <c r="K138" s="40"/>
      <c r="L138" s="4"/>
    </row>
    <row r="139" spans="1:12" s="1" customFormat="1" ht="14.1" customHeight="1" x14ac:dyDescent="0.2">
      <c r="A139" s="34"/>
      <c r="B139" s="35"/>
      <c r="C139" s="34"/>
      <c r="D139" s="290" t="s">
        <v>30</v>
      </c>
      <c r="E139" s="291"/>
      <c r="F139" s="240"/>
      <c r="G139" s="242">
        <v>-60000</v>
      </c>
      <c r="H139" s="112"/>
      <c r="I139" s="40"/>
      <c r="J139" s="40"/>
      <c r="K139" s="40"/>
      <c r="L139" s="4"/>
    </row>
    <row r="140" spans="1:12" s="1" customFormat="1" ht="14.1" customHeight="1" thickBot="1" x14ac:dyDescent="0.25">
      <c r="A140" s="34"/>
      <c r="B140" s="35"/>
      <c r="C140" s="34"/>
      <c r="D140" s="290" t="s">
        <v>26</v>
      </c>
      <c r="E140" s="291"/>
      <c r="F140" s="240"/>
      <c r="G140" s="243"/>
      <c r="H140" s="112"/>
      <c r="I140" s="40"/>
      <c r="J140" s="40"/>
      <c r="K140" s="40"/>
      <c r="L140" s="4"/>
    </row>
    <row r="141" spans="1:12" s="1" customFormat="1" ht="14.1" customHeight="1" thickBot="1" x14ac:dyDescent="0.25">
      <c r="A141" s="34"/>
      <c r="B141" s="35"/>
      <c r="C141" s="34"/>
      <c r="D141" s="290" t="s">
        <v>18</v>
      </c>
      <c r="E141" s="291"/>
      <c r="F141" s="240"/>
      <c r="G141" s="74"/>
      <c r="H141" s="230">
        <f>SUM(G138:G140)</f>
        <v>340000</v>
      </c>
      <c r="I141" s="40"/>
      <c r="J141" s="40"/>
      <c r="K141" s="40"/>
      <c r="L141" s="4"/>
    </row>
    <row r="142" spans="1:12" s="1" customFormat="1" ht="14.1" customHeight="1" thickBot="1" x14ac:dyDescent="0.25">
      <c r="A142" s="34"/>
      <c r="B142" s="35"/>
      <c r="C142" s="34"/>
      <c r="D142" s="290" t="s">
        <v>19</v>
      </c>
      <c r="E142" s="291"/>
      <c r="F142" s="240"/>
      <c r="G142" s="78"/>
      <c r="H142" s="300">
        <f>+H137-H141</f>
        <v>85000</v>
      </c>
      <c r="I142" s="40"/>
      <c r="J142" s="40"/>
      <c r="K142" s="40"/>
      <c r="L142" s="4"/>
    </row>
    <row r="143" spans="1:12" s="1" customFormat="1" ht="14.1" customHeight="1" x14ac:dyDescent="0.2">
      <c r="A143" s="34"/>
      <c r="B143" s="35"/>
      <c r="C143" s="34"/>
      <c r="D143" s="290" t="s">
        <v>20</v>
      </c>
      <c r="E143" s="291"/>
      <c r="F143" s="244" t="s">
        <v>7</v>
      </c>
      <c r="G143" s="78"/>
      <c r="H143" s="256">
        <v>0</v>
      </c>
      <c r="I143" s="40"/>
      <c r="J143" s="40"/>
      <c r="K143" s="40"/>
      <c r="L143" s="4"/>
    </row>
    <row r="144" spans="1:12" s="1" customFormat="1" ht="14.1" customHeight="1" thickBot="1" x14ac:dyDescent="0.25">
      <c r="A144" s="34"/>
      <c r="B144" s="35"/>
      <c r="C144" s="34"/>
      <c r="D144" s="290" t="s">
        <v>31</v>
      </c>
      <c r="E144" s="291"/>
      <c r="F144" s="244" t="s">
        <v>7</v>
      </c>
      <c r="G144" s="78"/>
      <c r="H144" s="245">
        <v>0</v>
      </c>
      <c r="I144" s="225" t="s">
        <v>126</v>
      </c>
      <c r="J144" s="40"/>
      <c r="K144" s="40"/>
      <c r="L144" s="4"/>
    </row>
    <row r="145" spans="1:12" s="1" customFormat="1" ht="14.1" customHeight="1" thickBot="1" x14ac:dyDescent="0.25">
      <c r="A145" s="34"/>
      <c r="B145" s="35"/>
      <c r="C145" s="34"/>
      <c r="D145" s="246" t="s">
        <v>21</v>
      </c>
      <c r="E145" s="247"/>
      <c r="F145" s="248" t="s">
        <v>33</v>
      </c>
      <c r="G145" s="81"/>
      <c r="H145" s="249">
        <f>+H142-H143</f>
        <v>85000</v>
      </c>
      <c r="I145" s="225" t="s">
        <v>125</v>
      </c>
      <c r="J145" s="40"/>
      <c r="K145" s="40"/>
      <c r="L145" s="4"/>
    </row>
    <row r="146" spans="1:12" s="1" customFormat="1" ht="14.1" customHeight="1" x14ac:dyDescent="0.2">
      <c r="A146" s="34"/>
      <c r="B146" s="35"/>
      <c r="C146" s="34"/>
      <c r="D146" s="250" t="s">
        <v>27</v>
      </c>
      <c r="E146" s="250"/>
      <c r="F146" s="250"/>
      <c r="G146" s="40"/>
      <c r="H146" s="251"/>
      <c r="I146" s="38"/>
      <c r="J146" s="40"/>
      <c r="K146" s="319"/>
      <c r="L146" s="4"/>
    </row>
    <row r="147" spans="1:12" s="1" customFormat="1" ht="14.1" customHeight="1" x14ac:dyDescent="0.2">
      <c r="A147" s="34"/>
      <c r="B147" s="35"/>
      <c r="C147" s="34"/>
      <c r="D147" s="250" t="s">
        <v>28</v>
      </c>
      <c r="E147" s="250"/>
      <c r="F147" s="250"/>
      <c r="G147" s="40"/>
      <c r="H147" s="251"/>
      <c r="I147" s="38"/>
      <c r="J147" s="40"/>
      <c r="K147" s="319"/>
      <c r="L147" s="4"/>
    </row>
    <row r="148" spans="1:12" s="1" customFormat="1" ht="14.1" customHeight="1" x14ac:dyDescent="0.2">
      <c r="A148" s="224"/>
      <c r="B148" s="225"/>
      <c r="C148" s="224"/>
      <c r="D148" s="250" t="s">
        <v>29</v>
      </c>
      <c r="E148" s="250"/>
      <c r="F148" s="250"/>
      <c r="G148" s="40"/>
      <c r="H148" s="251"/>
      <c r="I148" s="38"/>
      <c r="J148" s="40"/>
      <c r="K148" s="319"/>
      <c r="L148" s="4"/>
    </row>
    <row r="149" spans="1:12" s="1" customFormat="1" ht="14.1" customHeight="1" x14ac:dyDescent="0.2">
      <c r="A149" s="224"/>
      <c r="B149" s="225"/>
      <c r="C149" s="224"/>
      <c r="D149" s="250" t="s">
        <v>32</v>
      </c>
      <c r="E149" s="250"/>
      <c r="F149" s="250"/>
      <c r="G149" s="40"/>
      <c r="H149" s="251"/>
      <c r="I149" s="38"/>
      <c r="J149" s="40"/>
      <c r="K149" s="319"/>
      <c r="L149" s="4"/>
    </row>
    <row r="150" spans="1:12" s="1" customFormat="1" ht="3.75" customHeight="1" thickBot="1" x14ac:dyDescent="0.25">
      <c r="A150" s="34"/>
      <c r="B150" s="35"/>
      <c r="C150" s="34"/>
      <c r="D150" s="51"/>
      <c r="E150" s="51"/>
      <c r="F150" s="37"/>
      <c r="G150" s="38"/>
      <c r="H150" s="38"/>
      <c r="I150" s="38"/>
      <c r="J150" s="38"/>
      <c r="K150" s="38"/>
      <c r="L150" s="4"/>
    </row>
    <row r="151" spans="1:12" s="1" customFormat="1" ht="14.1" customHeight="1" x14ac:dyDescent="0.25">
      <c r="A151" s="34">
        <v>22</v>
      </c>
      <c r="B151" s="35" t="s">
        <v>3</v>
      </c>
      <c r="C151" s="34"/>
      <c r="D151" s="297" t="s">
        <v>15</v>
      </c>
      <c r="E151" s="298"/>
      <c r="F151" s="299"/>
      <c r="G151" s="211"/>
      <c r="H151" s="212" t="s">
        <v>34</v>
      </c>
      <c r="I151" s="40"/>
      <c r="J151" s="152"/>
      <c r="K151" s="38"/>
      <c r="L151" s="4"/>
    </row>
    <row r="152" spans="1:12" s="1" customFormat="1" ht="14.1" customHeight="1" thickBot="1" x14ac:dyDescent="0.3">
      <c r="A152" s="34"/>
      <c r="B152" s="35"/>
      <c r="C152" s="34"/>
      <c r="D152" s="226" t="s">
        <v>13</v>
      </c>
      <c r="E152" s="189"/>
      <c r="F152" s="190"/>
      <c r="G152" s="191"/>
      <c r="H152" s="252" t="s">
        <v>37</v>
      </c>
      <c r="I152" s="40"/>
      <c r="J152" s="152"/>
      <c r="K152" s="38"/>
      <c r="L152" s="4"/>
    </row>
    <row r="153" spans="1:12" s="1" customFormat="1" ht="14.1" customHeight="1" x14ac:dyDescent="0.25">
      <c r="A153" s="34"/>
      <c r="B153" s="35"/>
      <c r="C153" s="34"/>
      <c r="D153" s="227" t="s">
        <v>16</v>
      </c>
      <c r="E153" s="194"/>
      <c r="F153" s="195"/>
      <c r="G153" s="74"/>
      <c r="H153" s="180">
        <v>500000</v>
      </c>
      <c r="I153" s="40"/>
      <c r="J153" s="152"/>
      <c r="K153" s="38"/>
      <c r="L153" s="4"/>
    </row>
    <row r="154" spans="1:12" s="1" customFormat="1" ht="14.1" customHeight="1" x14ac:dyDescent="0.25">
      <c r="A154" s="34"/>
      <c r="B154" s="35"/>
      <c r="C154" s="34"/>
      <c r="D154" s="290" t="s">
        <v>5</v>
      </c>
      <c r="E154" s="291"/>
      <c r="F154" s="198"/>
      <c r="G154" s="253">
        <v>600000</v>
      </c>
      <c r="H154" s="112"/>
      <c r="I154" s="40"/>
      <c r="J154" s="152"/>
      <c r="K154" s="38"/>
      <c r="L154" s="4"/>
    </row>
    <row r="155" spans="1:12" s="1" customFormat="1" ht="14.1" customHeight="1" x14ac:dyDescent="0.25">
      <c r="A155" s="34"/>
      <c r="B155" s="35"/>
      <c r="C155" s="34"/>
      <c r="D155" s="391" t="s">
        <v>17</v>
      </c>
      <c r="E155" s="392"/>
      <c r="F155" s="393"/>
      <c r="G155" s="254">
        <v>-200000</v>
      </c>
      <c r="H155" s="112"/>
      <c r="I155" s="40"/>
      <c r="J155" s="152"/>
      <c r="K155" s="38"/>
      <c r="L155" s="4"/>
    </row>
    <row r="156" spans="1:12" s="1" customFormat="1" ht="14.1" customHeight="1" thickBot="1" x14ac:dyDescent="0.3">
      <c r="A156" s="34"/>
      <c r="B156" s="35"/>
      <c r="C156" s="34"/>
      <c r="D156" s="290" t="s">
        <v>35</v>
      </c>
      <c r="E156" s="291"/>
      <c r="F156" s="198"/>
      <c r="G156" s="243">
        <v>0</v>
      </c>
      <c r="H156" s="112"/>
      <c r="I156" s="40"/>
      <c r="J156" s="152"/>
      <c r="K156" s="38"/>
      <c r="L156" s="4"/>
    </row>
    <row r="157" spans="1:12" s="1" customFormat="1" ht="14.1" customHeight="1" thickBot="1" x14ac:dyDescent="0.3">
      <c r="A157" s="34"/>
      <c r="B157" s="35"/>
      <c r="C157" s="34"/>
      <c r="D157" s="290" t="s">
        <v>18</v>
      </c>
      <c r="E157" s="291"/>
      <c r="F157" s="198"/>
      <c r="G157" s="74"/>
      <c r="H157" s="255">
        <f>SUM(G154:G156)</f>
        <v>400000</v>
      </c>
      <c r="I157" s="40"/>
      <c r="J157" s="152"/>
      <c r="K157" s="38"/>
      <c r="L157" s="4"/>
    </row>
    <row r="158" spans="1:12" s="1" customFormat="1" ht="14.1" customHeight="1" thickBot="1" x14ac:dyDescent="0.3">
      <c r="A158" s="34"/>
      <c r="B158" s="35"/>
      <c r="C158" s="34"/>
      <c r="D158" s="306" t="s">
        <v>19</v>
      </c>
      <c r="E158" s="291"/>
      <c r="F158" s="198"/>
      <c r="G158" s="78"/>
      <c r="H158" s="300">
        <f>+H153-H157</f>
        <v>100000</v>
      </c>
      <c r="I158" s="40"/>
      <c r="J158" s="152"/>
      <c r="K158" s="38"/>
      <c r="L158" s="4"/>
    </row>
    <row r="159" spans="1:12" s="1" customFormat="1" ht="14.1" customHeight="1" x14ac:dyDescent="0.25">
      <c r="A159" s="34"/>
      <c r="B159" s="35"/>
      <c r="C159" s="34"/>
      <c r="D159" s="290" t="s">
        <v>115</v>
      </c>
      <c r="E159" s="291"/>
      <c r="F159" s="198"/>
      <c r="G159" s="78"/>
      <c r="H159" s="256">
        <v>0</v>
      </c>
      <c r="I159" s="40"/>
      <c r="J159" s="152"/>
      <c r="K159" s="38"/>
      <c r="L159" s="4"/>
    </row>
    <row r="160" spans="1:12" s="1" customFormat="1" ht="14.1" customHeight="1" x14ac:dyDescent="0.25">
      <c r="A160" s="34"/>
      <c r="B160" s="35"/>
      <c r="C160" s="34"/>
      <c r="D160" s="290" t="s">
        <v>103</v>
      </c>
      <c r="E160" s="291"/>
      <c r="F160" s="198"/>
      <c r="G160" s="78"/>
      <c r="H160" s="221">
        <f>+H158-H159</f>
        <v>100000</v>
      </c>
      <c r="I160" s="40"/>
      <c r="J160" s="152"/>
      <c r="K160" s="38"/>
      <c r="L160" s="4"/>
    </row>
    <row r="161" spans="1:13" s="1" customFormat="1" ht="14.1" customHeight="1" x14ac:dyDescent="0.25">
      <c r="A161" s="34"/>
      <c r="B161" s="35"/>
      <c r="C161" s="34"/>
      <c r="D161" s="257" t="s">
        <v>36</v>
      </c>
      <c r="E161" s="201"/>
      <c r="F161" s="202"/>
      <c r="G161" s="258"/>
      <c r="H161" s="204">
        <f>+H160*0.2</f>
        <v>20000</v>
      </c>
      <c r="I161" s="40"/>
      <c r="J161" s="152"/>
      <c r="K161" s="38"/>
      <c r="L161" s="4"/>
    </row>
    <row r="162" spans="1:13" s="1" customFormat="1" ht="14.1" customHeight="1" thickBot="1" x14ac:dyDescent="0.3">
      <c r="A162" s="34"/>
      <c r="B162" s="35"/>
      <c r="C162" s="34"/>
      <c r="D162" s="259" t="s">
        <v>102</v>
      </c>
      <c r="E162" s="206"/>
      <c r="F162" s="207"/>
      <c r="G162" s="260"/>
      <c r="H162" s="209">
        <f>+H160-H161</f>
        <v>80000</v>
      </c>
      <c r="I162" s="40"/>
      <c r="J162" s="152"/>
      <c r="K162" s="38"/>
      <c r="L162" s="4"/>
    </row>
    <row r="163" spans="1:13" s="1" customFormat="1" ht="14.1" customHeight="1" x14ac:dyDescent="0.25">
      <c r="A163" s="34"/>
      <c r="B163" s="35"/>
      <c r="C163" s="34"/>
      <c r="D163" s="37" t="s">
        <v>152</v>
      </c>
      <c r="E163" s="261"/>
      <c r="F163" s="262"/>
      <c r="G163" s="263"/>
      <c r="H163" s="264"/>
      <c r="I163" s="40"/>
      <c r="J163" s="152"/>
      <c r="K163" s="38"/>
      <c r="L163" s="4"/>
    </row>
    <row r="164" spans="1:13" s="1" customFormat="1" ht="15.6" customHeight="1" x14ac:dyDescent="0.2">
      <c r="A164" s="34"/>
      <c r="B164" s="35"/>
      <c r="C164" s="34"/>
      <c r="D164" s="40" t="s">
        <v>153</v>
      </c>
      <c r="E164" s="37"/>
      <c r="F164" s="37"/>
      <c r="G164" s="38"/>
      <c r="H164" s="38"/>
      <c r="I164" s="38"/>
      <c r="J164" s="38"/>
      <c r="K164" s="38"/>
      <c r="L164" s="4"/>
    </row>
    <row r="165" spans="1:13" ht="9.75" customHeight="1" thickBot="1" x14ac:dyDescent="0.35"/>
    <row r="166" spans="1:13" ht="21" thickBot="1" x14ac:dyDescent="0.35">
      <c r="A166" s="34">
        <v>23</v>
      </c>
      <c r="B166" s="35" t="s">
        <v>1</v>
      </c>
      <c r="C166" s="34"/>
      <c r="D166" s="320"/>
      <c r="E166" s="321"/>
      <c r="F166" s="321"/>
      <c r="G166" s="71" t="s">
        <v>71</v>
      </c>
      <c r="H166" s="133" t="s">
        <v>72</v>
      </c>
      <c r="I166" s="40"/>
    </row>
    <row r="167" spans="1:13" ht="16.5" customHeight="1" x14ac:dyDescent="0.3">
      <c r="A167" s="34"/>
      <c r="B167" s="35"/>
      <c r="C167" s="34"/>
      <c r="D167" s="72" t="s">
        <v>73</v>
      </c>
      <c r="E167" s="73"/>
      <c r="F167" s="73"/>
      <c r="G167" s="134">
        <v>25000</v>
      </c>
      <c r="H167" s="180">
        <v>25000</v>
      </c>
      <c r="I167" s="40"/>
    </row>
    <row r="168" spans="1:13" ht="16.5" customHeight="1" x14ac:dyDescent="0.3">
      <c r="A168" s="34"/>
      <c r="B168" s="35"/>
      <c r="C168" s="34"/>
      <c r="D168" s="44" t="s">
        <v>74</v>
      </c>
      <c r="E168" s="45"/>
      <c r="F168" s="45"/>
      <c r="G168" s="322">
        <v>10000</v>
      </c>
      <c r="H168" s="323">
        <v>17000</v>
      </c>
      <c r="I168" s="40"/>
    </row>
    <row r="169" spans="1:13" s="1" customFormat="1" ht="16.5" customHeight="1" x14ac:dyDescent="0.2">
      <c r="A169" s="34"/>
      <c r="B169" s="35"/>
      <c r="C169" s="34"/>
      <c r="D169" s="44" t="s">
        <v>75</v>
      </c>
      <c r="E169" s="45"/>
      <c r="F169" s="45"/>
      <c r="G169" s="324">
        <f>+G167-G168</f>
        <v>15000</v>
      </c>
      <c r="H169" s="325">
        <f>+H167-H168</f>
        <v>8000</v>
      </c>
      <c r="I169" s="40"/>
      <c r="J169" s="38"/>
      <c r="K169" s="38"/>
      <c r="L169" s="4"/>
    </row>
    <row r="170" spans="1:13" ht="16.5" customHeight="1" thickBot="1" x14ac:dyDescent="0.35">
      <c r="A170" s="34"/>
      <c r="B170" s="35"/>
      <c r="C170" s="34"/>
      <c r="D170" s="326" t="s">
        <v>155</v>
      </c>
      <c r="E170" s="327"/>
      <c r="F170" s="327"/>
      <c r="G170" s="149"/>
      <c r="H170" s="139">
        <f>+G169-H169</f>
        <v>7000</v>
      </c>
      <c r="I170" s="40"/>
    </row>
    <row r="171" spans="1:13" ht="7.5" customHeight="1" thickBot="1" x14ac:dyDescent="0.35">
      <c r="A171" s="328"/>
      <c r="B171" s="329"/>
      <c r="C171" s="328"/>
      <c r="D171" s="330"/>
      <c r="E171" s="331"/>
      <c r="F171" s="331"/>
      <c r="G171" s="331"/>
      <c r="H171" s="331"/>
      <c r="I171" s="331"/>
    </row>
    <row r="172" spans="1:13" s="1" customFormat="1" ht="17.25" customHeight="1" x14ac:dyDescent="0.2">
      <c r="A172" s="332">
        <v>24</v>
      </c>
      <c r="B172" s="35" t="s">
        <v>3</v>
      </c>
      <c r="C172" s="35"/>
      <c r="D172" s="333" t="s">
        <v>127</v>
      </c>
      <c r="E172" s="334"/>
      <c r="F172" s="335"/>
      <c r="G172" s="335"/>
      <c r="H172" s="336"/>
      <c r="J172" s="40"/>
      <c r="K172" s="40"/>
      <c r="L172" s="307"/>
      <c r="M172" s="308"/>
    </row>
    <row r="173" spans="1:13" ht="17.25" customHeight="1" x14ac:dyDescent="0.3">
      <c r="A173" s="328"/>
      <c r="B173" s="35"/>
      <c r="C173" s="35"/>
      <c r="D173" s="337" t="s">
        <v>141</v>
      </c>
      <c r="E173" s="338"/>
      <c r="F173" s="339"/>
      <c r="G173" s="339"/>
      <c r="H173" s="180">
        <v>10000</v>
      </c>
    </row>
    <row r="174" spans="1:13" ht="17.25" customHeight="1" x14ac:dyDescent="0.3">
      <c r="A174" s="328"/>
      <c r="B174" s="35"/>
      <c r="C174" s="35"/>
      <c r="D174" s="340" t="s">
        <v>52</v>
      </c>
      <c r="E174" s="341"/>
      <c r="F174" s="273"/>
      <c r="G174" s="273"/>
      <c r="H174" s="342">
        <v>15000</v>
      </c>
    </row>
    <row r="175" spans="1:13" ht="17.25" customHeight="1" x14ac:dyDescent="0.3">
      <c r="A175" s="328"/>
      <c r="B175" s="35"/>
      <c r="C175" s="35"/>
      <c r="D175" s="340" t="s">
        <v>50</v>
      </c>
      <c r="E175" s="341"/>
      <c r="F175" s="273"/>
      <c r="G175" s="273"/>
      <c r="H175" s="343">
        <f>+H173-H174</f>
        <v>-5000</v>
      </c>
    </row>
    <row r="176" spans="1:13" s="1" customFormat="1" ht="15" customHeight="1" thickBot="1" x14ac:dyDescent="0.3">
      <c r="A176" s="328"/>
      <c r="B176" s="35"/>
      <c r="C176" s="35"/>
      <c r="D176" s="344" t="s">
        <v>51</v>
      </c>
      <c r="E176" s="345"/>
      <c r="F176" s="346"/>
      <c r="G176" s="346"/>
      <c r="H176" s="139">
        <v>0</v>
      </c>
      <c r="J176" s="38"/>
      <c r="K176" s="38"/>
      <c r="L176" s="4"/>
    </row>
    <row r="177" spans="1:12" x14ac:dyDescent="0.3">
      <c r="A177" s="328"/>
      <c r="B177" s="35"/>
      <c r="C177" s="35"/>
      <c r="D177" s="347" t="s">
        <v>49</v>
      </c>
      <c r="E177" s="347"/>
      <c r="F177" s="40"/>
      <c r="G177" s="283"/>
      <c r="H177" s="38"/>
      <c r="I177" s="38"/>
    </row>
    <row r="178" spans="1:12" ht="6" customHeight="1" thickBot="1" x14ac:dyDescent="0.35">
      <c r="A178" s="328"/>
      <c r="B178" s="35"/>
      <c r="C178" s="35"/>
      <c r="D178" s="347"/>
      <c r="E178" s="347"/>
      <c r="F178" s="40"/>
      <c r="G178" s="40"/>
      <c r="H178" s="38"/>
      <c r="I178" s="38"/>
    </row>
    <row r="179" spans="1:12" s="1" customFormat="1" ht="15" customHeight="1" x14ac:dyDescent="0.2">
      <c r="A179" s="332">
        <v>25</v>
      </c>
      <c r="B179" s="35" t="s">
        <v>0</v>
      </c>
      <c r="C179" s="35"/>
      <c r="D179" s="348" t="s">
        <v>53</v>
      </c>
      <c r="E179" s="349"/>
      <c r="F179" s="350"/>
      <c r="G179" s="351">
        <v>16000</v>
      </c>
      <c r="H179" s="38"/>
      <c r="I179" s="38"/>
      <c r="J179" s="38"/>
      <c r="K179" s="38"/>
      <c r="L179" s="4"/>
    </row>
    <row r="180" spans="1:12" ht="15" customHeight="1" x14ac:dyDescent="0.3">
      <c r="A180" s="328"/>
      <c r="B180" s="35"/>
      <c r="C180" s="35"/>
      <c r="D180" s="340" t="s">
        <v>54</v>
      </c>
      <c r="E180" s="352"/>
      <c r="F180" s="353"/>
      <c r="G180" s="342">
        <f>+H173</f>
        <v>10000</v>
      </c>
      <c r="H180" s="38"/>
      <c r="I180" s="38"/>
    </row>
    <row r="181" spans="1:12" ht="15" customHeight="1" x14ac:dyDescent="0.3">
      <c r="A181" s="328"/>
      <c r="B181" s="35"/>
      <c r="C181" s="35"/>
      <c r="D181" s="340" t="s">
        <v>55</v>
      </c>
      <c r="E181" s="352"/>
      <c r="F181" s="353"/>
      <c r="G181" s="354">
        <f>+G179-G180</f>
        <v>6000</v>
      </c>
      <c r="H181" s="38"/>
      <c r="I181" s="38"/>
    </row>
    <row r="182" spans="1:12" ht="15" customHeight="1" x14ac:dyDescent="0.3">
      <c r="A182" s="328"/>
      <c r="B182" s="40"/>
      <c r="C182" s="35"/>
      <c r="D182" s="340" t="s">
        <v>142</v>
      </c>
      <c r="E182" s="352"/>
      <c r="F182" s="353"/>
      <c r="G182" s="342">
        <f>+H175</f>
        <v>-5000</v>
      </c>
      <c r="H182" s="38"/>
      <c r="I182" s="38"/>
    </row>
    <row r="183" spans="1:12" ht="15" customHeight="1" thickBot="1" x14ac:dyDescent="0.35">
      <c r="A183" s="328"/>
      <c r="B183" s="35"/>
      <c r="C183" s="35"/>
      <c r="D183" s="355" t="s">
        <v>143</v>
      </c>
      <c r="E183" s="356"/>
      <c r="F183" s="357"/>
      <c r="G183" s="358">
        <f>SUM(G181:G182)</f>
        <v>1000</v>
      </c>
      <c r="H183" s="38"/>
      <c r="I183" s="38"/>
    </row>
    <row r="184" spans="1:12" x14ac:dyDescent="0.3">
      <c r="A184" s="328"/>
      <c r="B184" s="35"/>
      <c r="C184" s="35"/>
      <c r="D184" s="36" t="s">
        <v>144</v>
      </c>
      <c r="E184" s="35"/>
      <c r="F184" s="35"/>
      <c r="G184" s="35"/>
      <c r="H184" s="35"/>
      <c r="I184" s="38"/>
    </row>
    <row r="185" spans="1:12" ht="16.5" customHeight="1" x14ac:dyDescent="0.3">
      <c r="A185" s="328">
        <v>26</v>
      </c>
      <c r="B185" s="329" t="s">
        <v>0</v>
      </c>
      <c r="C185" s="328"/>
      <c r="D185" s="330"/>
      <c r="E185" s="330"/>
      <c r="F185" s="331"/>
      <c r="G185" s="331"/>
      <c r="H185" s="331"/>
      <c r="I185" s="331"/>
    </row>
    <row r="186" spans="1:12" ht="16.5" customHeight="1" x14ac:dyDescent="0.3">
      <c r="A186" s="328">
        <v>27</v>
      </c>
      <c r="B186" s="329" t="s">
        <v>3</v>
      </c>
      <c r="C186" s="328"/>
      <c r="D186" s="330"/>
      <c r="E186" s="330"/>
      <c r="F186" s="331"/>
      <c r="G186" s="331"/>
      <c r="H186" s="331"/>
      <c r="I186" s="331"/>
    </row>
    <row r="187" spans="1:12" ht="16.5" customHeight="1" x14ac:dyDescent="0.3">
      <c r="A187" s="328">
        <v>28</v>
      </c>
      <c r="B187" s="329" t="s">
        <v>1</v>
      </c>
      <c r="C187" s="328"/>
      <c r="D187" s="330"/>
      <c r="E187" s="330"/>
      <c r="F187" s="331"/>
      <c r="G187" s="331"/>
      <c r="H187" s="331"/>
      <c r="I187" s="331"/>
    </row>
    <row r="200" spans="1:12" s="1" customFormat="1" ht="14.1" customHeight="1" x14ac:dyDescent="0.2">
      <c r="A200" s="34"/>
      <c r="B200" s="35"/>
      <c r="C200" s="34"/>
      <c r="D200" s="266" t="s">
        <v>63</v>
      </c>
      <c r="E200" s="266"/>
      <c r="F200" s="266"/>
      <c r="G200" s="40"/>
      <c r="H200" s="40"/>
      <c r="I200" s="40"/>
      <c r="J200" s="40"/>
      <c r="K200" s="38"/>
      <c r="L200" s="4"/>
    </row>
    <row r="201" spans="1:12" s="1" customFormat="1" ht="14.1" customHeight="1" x14ac:dyDescent="0.2">
      <c r="A201" s="34"/>
      <c r="B201" s="35"/>
      <c r="C201" s="34"/>
      <c r="D201" s="267" t="s">
        <v>70</v>
      </c>
      <c r="E201" s="268"/>
      <c r="F201" s="268"/>
      <c r="G201" s="269"/>
      <c r="H201" s="270"/>
      <c r="I201" s="271">
        <v>0</v>
      </c>
      <c r="J201" s="40"/>
      <c r="K201" s="38"/>
      <c r="L201" s="4"/>
    </row>
    <row r="202" spans="1:12" s="1" customFormat="1" ht="14.1" customHeight="1" x14ac:dyDescent="0.2">
      <c r="A202" s="34"/>
      <c r="B202" s="35"/>
      <c r="C202" s="34"/>
      <c r="D202" s="272" t="s">
        <v>64</v>
      </c>
      <c r="E202" s="45"/>
      <c r="F202" s="45"/>
      <c r="G202" s="273"/>
      <c r="H202" s="46"/>
      <c r="I202" s="274">
        <v>25000000</v>
      </c>
      <c r="J202" s="40"/>
      <c r="K202" s="38"/>
      <c r="L202" s="4"/>
    </row>
    <row r="203" spans="1:12" s="1" customFormat="1" ht="14.1" customHeight="1" x14ac:dyDescent="0.2">
      <c r="A203" s="34"/>
      <c r="B203" s="35"/>
      <c r="C203" s="34"/>
      <c r="D203" s="272" t="s">
        <v>65</v>
      </c>
      <c r="E203" s="45"/>
      <c r="F203" s="45"/>
      <c r="G203" s="273"/>
      <c r="H203" s="46"/>
      <c r="I203" s="275">
        <v>2000000</v>
      </c>
      <c r="J203" s="40"/>
      <c r="K203" s="38"/>
      <c r="L203" s="4"/>
    </row>
    <row r="204" spans="1:12" s="1" customFormat="1" ht="14.1" customHeight="1" x14ac:dyDescent="0.2">
      <c r="A204" s="34"/>
      <c r="B204" s="35"/>
      <c r="C204" s="34"/>
      <c r="D204" s="272" t="s">
        <v>66</v>
      </c>
      <c r="E204" s="45"/>
      <c r="F204" s="45"/>
      <c r="G204" s="273"/>
      <c r="H204" s="46"/>
      <c r="I204" s="276">
        <f>+I202-I203</f>
        <v>23000000</v>
      </c>
      <c r="J204" s="40"/>
      <c r="K204" s="38"/>
      <c r="L204" s="4"/>
    </row>
    <row r="205" spans="1:12" s="1" customFormat="1" ht="14.1" customHeight="1" x14ac:dyDescent="0.2">
      <c r="A205" s="34"/>
      <c r="B205" s="35"/>
      <c r="C205" s="34"/>
      <c r="D205" s="277" t="s">
        <v>67</v>
      </c>
      <c r="E205" s="278"/>
      <c r="F205" s="279"/>
      <c r="G205" s="280"/>
      <c r="H205" s="281"/>
      <c r="I205" s="282">
        <f>+I204*0.5</f>
        <v>11500000</v>
      </c>
      <c r="J205" s="40"/>
      <c r="K205" s="38"/>
      <c r="L205" s="4"/>
    </row>
    <row r="208" spans="1:12" s="1" customFormat="1" ht="6.75" customHeight="1" x14ac:dyDescent="0.2">
      <c r="A208" s="34"/>
      <c r="B208" s="35"/>
      <c r="C208" s="34"/>
      <c r="D208" s="37"/>
      <c r="E208" s="37"/>
      <c r="F208" s="37"/>
      <c r="G208" s="38"/>
      <c r="H208" s="38"/>
      <c r="I208" s="283"/>
      <c r="J208" s="38"/>
      <c r="K208" s="38"/>
      <c r="L208" s="4"/>
    </row>
    <row r="218" spans="1:12" s="1" customFormat="1" ht="6" customHeight="1" x14ac:dyDescent="0.25">
      <c r="A218" s="34"/>
      <c r="B218" s="35"/>
      <c r="C218" s="34"/>
      <c r="D218" s="173"/>
      <c r="E218" s="173"/>
      <c r="F218" s="173"/>
      <c r="G218" s="174"/>
      <c r="H218" s="40"/>
      <c r="I218" s="172"/>
      <c r="J218" s="152"/>
      <c r="K218" s="38"/>
      <c r="L218" s="4"/>
    </row>
    <row r="228" spans="1:12" s="1" customFormat="1" ht="5.45" customHeight="1" x14ac:dyDescent="0.25">
      <c r="A228" s="34"/>
      <c r="B228" s="35"/>
      <c r="C228" s="34"/>
      <c r="D228" s="173"/>
      <c r="E228" s="173"/>
      <c r="F228" s="173"/>
      <c r="G228" s="174"/>
      <c r="H228" s="38"/>
      <c r="I228" s="172"/>
      <c r="J228" s="152"/>
      <c r="K228" s="38"/>
      <c r="L228" s="4"/>
    </row>
    <row r="238" spans="1:12" s="1" customFormat="1" ht="9.6" customHeight="1" x14ac:dyDescent="0.25">
      <c r="A238" s="34"/>
      <c r="B238" s="35"/>
      <c r="C238" s="34"/>
      <c r="D238" s="173"/>
      <c r="E238" s="173"/>
      <c r="F238" s="173"/>
      <c r="G238" s="174"/>
      <c r="H238" s="40"/>
      <c r="I238" s="172"/>
      <c r="J238" s="152"/>
      <c r="K238" s="38"/>
      <c r="L238" s="4"/>
    </row>
    <row r="254" spans="1:12" s="1" customFormat="1" ht="6" customHeight="1" x14ac:dyDescent="0.25">
      <c r="A254" s="34"/>
      <c r="B254" s="35"/>
      <c r="C254" s="34"/>
      <c r="D254" s="173"/>
      <c r="E254" s="173"/>
      <c r="F254" s="173"/>
      <c r="G254" s="174"/>
      <c r="H254" s="40"/>
      <c r="I254" s="172"/>
      <c r="J254" s="152"/>
      <c r="K254" s="38"/>
      <c r="L254" s="4"/>
    </row>
    <row r="267" spans="1:12" s="1" customFormat="1" ht="14.1" customHeight="1" x14ac:dyDescent="0.25">
      <c r="A267" s="34"/>
      <c r="B267" s="35"/>
      <c r="C267" s="34"/>
      <c r="D267" s="173"/>
      <c r="E267" s="173"/>
      <c r="F267" s="173"/>
      <c r="G267" s="174"/>
      <c r="H267" s="38"/>
      <c r="I267" s="172"/>
      <c r="J267" s="152"/>
      <c r="K267" s="38"/>
      <c r="L267" s="4"/>
    </row>
    <row r="281" spans="12:13" ht="18" x14ac:dyDescent="0.25">
      <c r="L281" s="2"/>
      <c r="M281"/>
    </row>
    <row r="282" spans="12:13" ht="18" x14ac:dyDescent="0.25">
      <c r="L282" s="2"/>
      <c r="M282"/>
    </row>
  </sheetData>
  <mergeCells count="7">
    <mergeCell ref="D85:J85"/>
    <mergeCell ref="D39:F39"/>
    <mergeCell ref="D155:F155"/>
    <mergeCell ref="D35:F35"/>
    <mergeCell ref="D36:F36"/>
    <mergeCell ref="D37:F37"/>
    <mergeCell ref="D38:F38"/>
  </mergeCells>
  <phoneticPr fontId="2" type="noConversion"/>
  <pageMargins left="0.7" right="0.5" top="0.6" bottom="0.5" header="0.4" footer="0.3"/>
  <pageSetup scale="95" orientation="portrait" r:id="rId1"/>
  <headerFooter alignWithMargins="0">
    <oddFooter>&amp;L&amp;"Calibri,Bold"&amp;9&amp;F, &amp;A, Page &amp;P</oddFooter>
  </headerFooter>
  <rowBreaks count="2" manualBreakCount="2">
    <brk id="53" max="16383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Chapter 3</vt:lpstr>
      <vt:lpstr>'Chapter 3'!Print_Area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uptown</dc:creator>
  <cp:lastModifiedBy>Howard Godfrey</cp:lastModifiedBy>
  <cp:lastPrinted>2016-12-20T17:13:55Z</cp:lastPrinted>
  <dcterms:created xsi:type="dcterms:W3CDTF">2003-10-20T23:38:52Z</dcterms:created>
  <dcterms:modified xsi:type="dcterms:W3CDTF">2016-12-20T18:47:25Z</dcterms:modified>
</cp:coreProperties>
</file>