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-BkUp-2017-May-28\4-Tests-Advanced Individual Income Tax\"/>
    </mc:Choice>
  </mc:AlternateContent>
  <bookViews>
    <workbookView xWindow="0" yWindow="0" windowWidth="25215" windowHeight="12225"/>
  </bookViews>
  <sheets>
    <sheet name="Chapter 3" sheetId="6" r:id="rId1"/>
    <sheet name="Chapter 4" sheetId="2" r:id="rId2"/>
    <sheet name="Ch. 14-Gain, Interest" sheetId="3" r:id="rId3"/>
    <sheet name="Chp-14-Vac Home-Home Office" sheetId="5" r:id="rId4"/>
    <sheet name="Sheet1" sheetId="7" r:id="rId5"/>
  </sheets>
  <definedNames>
    <definedName name="_xlnm.Print_Area" localSheetId="2">'Ch. 14-Gain, Interest'!$A$2:$L$51</definedName>
    <definedName name="_xlnm.Print_Area" localSheetId="0">'Chapter 3'!$A$1:$I$64</definedName>
    <definedName name="_xlnm.Print_Area" localSheetId="1">'Chapter 4'!$A$1:$G$39</definedName>
    <definedName name="_xlnm.Print_Area" localSheetId="3">'Chp-14-Vac Home-Home Office'!$A$1:$L$35</definedName>
  </definedNames>
  <calcPr calcId="171027"/>
</workbook>
</file>

<file path=xl/calcChain.xml><?xml version="1.0" encoding="utf-8"?>
<calcChain xmlns="http://schemas.openxmlformats.org/spreadsheetml/2006/main">
  <c r="K31" i="5" l="1"/>
  <c r="K5" i="7"/>
  <c r="G30" i="5"/>
  <c r="H24" i="5"/>
  <c r="I27" i="5"/>
  <c r="F4" i="2" l="1"/>
  <c r="E14" i="6"/>
  <c r="E13" i="6"/>
  <c r="H37" i="6"/>
  <c r="E62" i="6"/>
  <c r="E63" i="6" s="1"/>
  <c r="E56" i="6"/>
  <c r="E30" i="6"/>
  <c r="E25" i="6"/>
  <c r="E27" i="6" s="1"/>
  <c r="H44" i="6"/>
  <c r="G44" i="6"/>
  <c r="F44" i="6"/>
  <c r="E44" i="6"/>
  <c r="E35" i="6"/>
  <c r="E39" i="6" s="1"/>
  <c r="E38" i="6" s="1"/>
  <c r="H38" i="6" s="1"/>
  <c r="H39" i="6" s="1"/>
  <c r="H20" i="6"/>
  <c r="G20" i="6"/>
  <c r="F20" i="6"/>
  <c r="E20" i="6"/>
  <c r="E5" i="6"/>
  <c r="E9" i="6" s="1"/>
  <c r="E8" i="6" s="1"/>
  <c r="H8" i="6" s="1"/>
  <c r="H9" i="6" s="1"/>
  <c r="E15" i="6" l="1"/>
  <c r="J28" i="5" l="1"/>
  <c r="J27" i="5"/>
  <c r="J23" i="5"/>
  <c r="J22" i="5"/>
  <c r="J24" i="5" s="1"/>
  <c r="H16" i="5"/>
  <c r="H14" i="5"/>
  <c r="E12" i="5"/>
  <c r="K11" i="5"/>
  <c r="H11" i="5"/>
  <c r="K10" i="5"/>
  <c r="H10" i="5"/>
  <c r="H9" i="5"/>
  <c r="E5" i="5"/>
  <c r="I48" i="3"/>
  <c r="I43" i="3"/>
  <c r="G42" i="3"/>
  <c r="H42" i="3" s="1"/>
  <c r="K12" i="5" l="1"/>
  <c r="H12" i="5"/>
  <c r="H13" i="5" s="1"/>
  <c r="H15" i="5" s="1"/>
  <c r="K29" i="5"/>
  <c r="K32" i="5" s="1"/>
  <c r="I45" i="3"/>
  <c r="H46" i="3"/>
  <c r="H48" i="3" s="1"/>
  <c r="G48" i="3" s="1"/>
  <c r="H45" i="3"/>
  <c r="H17" i="5" l="1"/>
  <c r="H18" i="5" s="1"/>
  <c r="F28" i="3"/>
  <c r="G15" i="3"/>
  <c r="F35" i="2" l="1"/>
  <c r="G35" i="2" s="1"/>
  <c r="G23" i="2"/>
  <c r="E30" i="2" s="1"/>
  <c r="F30" i="2" s="1"/>
  <c r="F31" i="2" s="1"/>
  <c r="G33" i="2" s="1"/>
  <c r="G36" i="2" l="1"/>
  <c r="G13" i="2"/>
  <c r="G12" i="2"/>
  <c r="G14" i="2" l="1"/>
  <c r="G35" i="3"/>
  <c r="F6" i="2" l="1"/>
  <c r="E10" i="2" s="1"/>
  <c r="E9" i="2" s="1"/>
  <c r="G9" i="2" l="1"/>
  <c r="G10" i="2" s="1"/>
  <c r="F17" i="3"/>
  <c r="F19" i="3" s="1"/>
  <c r="F20" i="3" s="1"/>
  <c r="F21" i="3" s="1"/>
  <c r="F23" i="3" s="1"/>
  <c r="F24" i="3" s="1"/>
  <c r="G16" i="3"/>
</calcChain>
</file>

<file path=xl/sharedStrings.xml><?xml version="1.0" encoding="utf-8"?>
<sst xmlns="http://schemas.openxmlformats.org/spreadsheetml/2006/main" count="234" uniqueCount="166">
  <si>
    <t>C</t>
  </si>
  <si>
    <t>B</t>
  </si>
  <si>
    <t>D</t>
  </si>
  <si>
    <t>A</t>
  </si>
  <si>
    <t>No</t>
  </si>
  <si>
    <t>Ans</t>
  </si>
  <si>
    <t>Salary</t>
  </si>
  <si>
    <t>Taxable Income</t>
  </si>
  <si>
    <t>Base</t>
  </si>
  <si>
    <t>Rate</t>
  </si>
  <si>
    <t>Tax</t>
  </si>
  <si>
    <t>Total</t>
  </si>
  <si>
    <t>Adjusted Gross Income</t>
  </si>
  <si>
    <t>Note: This is the approach that is preferred by the taxpayer</t>
  </si>
  <si>
    <t>Use of Vacation Home:</t>
  </si>
  <si>
    <t>Data</t>
  </si>
  <si>
    <t>Days of Personal Use</t>
  </si>
  <si>
    <t>Days Rented</t>
  </si>
  <si>
    <t>Total Days Used</t>
  </si>
  <si>
    <t>Schedule E</t>
  </si>
  <si>
    <t>Schedule A</t>
  </si>
  <si>
    <t>Fraction (Col. 1 / Col. 2)</t>
  </si>
  <si>
    <t xml:space="preserve"> Rental</t>
  </si>
  <si>
    <t>Fraction</t>
  </si>
  <si>
    <t>Personal</t>
  </si>
  <si>
    <t>Rental Days</t>
  </si>
  <si>
    <t>Total Days</t>
  </si>
  <si>
    <t>Amounts</t>
  </si>
  <si>
    <t>Per. Use</t>
  </si>
  <si>
    <t xml:space="preserve"> Revenue</t>
  </si>
  <si>
    <t xml:space="preserve">  Total Interest &amp; Taxes</t>
  </si>
  <si>
    <t xml:space="preserve">  NI Before Depreciation</t>
  </si>
  <si>
    <t xml:space="preserve">     Limit on Depreciation</t>
  </si>
  <si>
    <t xml:space="preserve">   Net Income or Loss</t>
  </si>
  <si>
    <t>Months</t>
  </si>
  <si>
    <t>Sale of residence with nonqualified use</t>
  </si>
  <si>
    <t>Used as</t>
  </si>
  <si>
    <t>(Nonqualified)</t>
  </si>
  <si>
    <t>Residence</t>
  </si>
  <si>
    <t>Start</t>
  </si>
  <si>
    <t>End</t>
  </si>
  <si>
    <t>Total period of ownership</t>
  </si>
  <si>
    <t>Years</t>
  </si>
  <si>
    <t>Total period of nonqualifed use</t>
  </si>
  <si>
    <t>Nonqualifed use percentage</t>
  </si>
  <si>
    <t>Gain realized</t>
  </si>
  <si>
    <t>Actual gain exclusion</t>
  </si>
  <si>
    <t>Maximum gain exclusion</t>
  </si>
  <si>
    <t>Net income before home office deduction</t>
  </si>
  <si>
    <t>Sq. Ft.</t>
  </si>
  <si>
    <t>Municipal bond interest</t>
  </si>
  <si>
    <t>Income tax rate</t>
  </si>
  <si>
    <t>1-Income tax rate</t>
  </si>
  <si>
    <t>Amount of property taxes for the year</t>
  </si>
  <si>
    <t>Property tax period</t>
  </si>
  <si>
    <t>Calendar Yr.</t>
  </si>
  <si>
    <t>Date of purchase of home</t>
  </si>
  <si>
    <t>Fraction of year owned</t>
  </si>
  <si>
    <t>Property tax deduction</t>
  </si>
  <si>
    <t>5 years</t>
  </si>
  <si>
    <t xml:space="preserve">Insurance, repairs, &amp; maintenance related to home. </t>
  </si>
  <si>
    <t>New law</t>
  </si>
  <si>
    <t xml:space="preserve"> Date House is Purchased</t>
  </si>
  <si>
    <t>Potential gain to be excluded</t>
  </si>
  <si>
    <t xml:space="preserve"> House is used as residence</t>
  </si>
  <si>
    <t>E</t>
  </si>
  <si>
    <t xml:space="preserve">Top layer </t>
  </si>
  <si>
    <t>Union dues</t>
  </si>
  <si>
    <t>Exemptions</t>
  </si>
  <si>
    <t>Less: 2% of AGI</t>
  </si>
  <si>
    <t xml:space="preserve"> 2 Years</t>
  </si>
  <si>
    <t>First layer(s)</t>
  </si>
  <si>
    <t>started in 2009</t>
  </si>
  <si>
    <t>Revenue</t>
  </si>
  <si>
    <t>Mortgage interest and real estate taxes for the home.</t>
  </si>
  <si>
    <t>Depreciation on entire house for the current year.</t>
  </si>
  <si>
    <t>Totals</t>
  </si>
  <si>
    <t>Office Exp.</t>
  </si>
  <si>
    <t>Itemized deductions</t>
  </si>
  <si>
    <t>Short-term gain</t>
  </si>
  <si>
    <t>Long-term gain</t>
  </si>
  <si>
    <t>Joint return may be filed in year of death of a spouse.</t>
  </si>
  <si>
    <t>Amount</t>
  </si>
  <si>
    <t>State income tax</t>
  </si>
  <si>
    <t>Gross income</t>
  </si>
  <si>
    <t xml:space="preserve"> Deductions for AGI</t>
  </si>
  <si>
    <t>Less:</t>
  </si>
  <si>
    <t>1a. Itemized Deduction</t>
  </si>
  <si>
    <t>1b. Standard Deduction</t>
  </si>
  <si>
    <t>2. Exemptions</t>
  </si>
  <si>
    <t>Number</t>
  </si>
  <si>
    <t>Mortgage interest</t>
  </si>
  <si>
    <t>Real estate taxes</t>
  </si>
  <si>
    <t>5 Year</t>
  </si>
  <si>
    <t>2 Years</t>
  </si>
  <si>
    <t xml:space="preserve"> Total period of ownership </t>
  </si>
  <si>
    <t>8 years</t>
  </si>
  <si>
    <t>Adjusted Gross Income-before tax pmt</t>
  </si>
  <si>
    <t>Rental period was after last period of personal use</t>
  </si>
  <si>
    <t>Residence interest deduction limits</t>
  </si>
  <si>
    <t>Acquisition</t>
  </si>
  <si>
    <t>Home Equity</t>
  </si>
  <si>
    <t>Transaction or information</t>
  </si>
  <si>
    <t>Debt</t>
  </si>
  <si>
    <t>Purchase price</t>
  </si>
  <si>
    <t>Down Payment</t>
  </si>
  <si>
    <t>Amount of initial mortgage</t>
  </si>
  <si>
    <t xml:space="preserve">Additional borrowing </t>
  </si>
  <si>
    <t>Total debt</t>
  </si>
  <si>
    <t>Debt for computing residence Interest</t>
  </si>
  <si>
    <t>Interest rate</t>
  </si>
  <si>
    <t>Interest paid that is deductible</t>
  </si>
  <si>
    <t>Expense other than office expenses</t>
  </si>
  <si>
    <t>Date non-qualified use rule started</t>
  </si>
  <si>
    <t>Gain included in income</t>
  </si>
  <si>
    <t xml:space="preserve"> Revenue &amp; Expenses:</t>
  </si>
  <si>
    <t xml:space="preserve"> Interest </t>
  </si>
  <si>
    <t xml:space="preserve"> Taxes</t>
  </si>
  <si>
    <t xml:space="preserve"> Other Exp except Deprec.</t>
  </si>
  <si>
    <t xml:space="preserve"> Depreciation Expense</t>
  </si>
  <si>
    <t>Exemptions and itemized deductions</t>
  </si>
  <si>
    <t>First layer for this taxpayer</t>
  </si>
  <si>
    <t>Top layer for this taxpayer</t>
  </si>
  <si>
    <t>Tax on capital gain</t>
  </si>
  <si>
    <t>Net long-term capital gain</t>
  </si>
  <si>
    <t>Long-term captial gains tax rate</t>
  </si>
  <si>
    <t>Total income before income tax</t>
  </si>
  <si>
    <t>Exemption</t>
  </si>
  <si>
    <t>Standard Deduction</t>
  </si>
  <si>
    <t xml:space="preserve">Combining the taxable income amount of $14,850 with the capital gain of $20,000 </t>
  </si>
  <si>
    <t>gives total taxable income of $34,850, which is entirely in the 15% bracket or below.</t>
  </si>
  <si>
    <t>Thus, the tax rate for his capital gain is 0%.</t>
  </si>
  <si>
    <t>Tax Rate</t>
  </si>
  <si>
    <t>Son's basis in stock (for computing loss)</t>
  </si>
  <si>
    <t>Son's selling price</t>
  </si>
  <si>
    <t>Gain or (Loss) on son's tax return</t>
  </si>
  <si>
    <t>Son's tax (tax savings)</t>
  </si>
  <si>
    <t>Son's basis for determining gain on sale is $50,000</t>
  </si>
  <si>
    <t>Annual interest-taxable bond</t>
  </si>
  <si>
    <t>Equivalend rate on tax-exempt bond</t>
  </si>
  <si>
    <t>Rich, Single</t>
  </si>
  <si>
    <t>Mr. and Ms. White - 2016</t>
  </si>
  <si>
    <t>1 month</t>
  </si>
  <si>
    <t>Period of time taxpayers owned home in 2016</t>
  </si>
  <si>
    <t>Note: proceeds of debt were used to add to home.</t>
  </si>
  <si>
    <t>Office area is 600 square feet</t>
  </si>
  <si>
    <t xml:space="preserve">Home has 6 rooms, with total of 2,400 square feet. </t>
  </si>
  <si>
    <t xml:space="preserve">Office area is 600 square feet </t>
  </si>
  <si>
    <t>Net income before depreciatioin</t>
  </si>
  <si>
    <t>Depreciation allocated to home office</t>
  </si>
  <si>
    <t>Depreciation deduction</t>
  </si>
  <si>
    <t xml:space="preserve"> Net Income after Taxes &amp; Interest</t>
  </si>
  <si>
    <t>Cost of stock</t>
  </si>
  <si>
    <t>Value of stock</t>
  </si>
  <si>
    <t xml:space="preserve">Basis in stock </t>
  </si>
  <si>
    <t>Selling price</t>
  </si>
  <si>
    <t>Gain or loss on sale</t>
  </si>
  <si>
    <t>Top income tax bracket for a single person starts at $415,050 for 2016.</t>
  </si>
  <si>
    <t>Basis in stock for loss</t>
  </si>
  <si>
    <t>Gain or deductible (loss) on sale</t>
  </si>
  <si>
    <t>Tax (tax savings)</t>
  </si>
  <si>
    <t>Taxpayer, Single</t>
  </si>
  <si>
    <t>Value of stock on date of gift</t>
  </si>
  <si>
    <t xml:space="preserve"> Used as vacation home</t>
  </si>
  <si>
    <t>Not Applicable</t>
  </si>
  <si>
    <t>Reduction of gain subject to the exclusion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</si>
</sst>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m/dd/yy;@"/>
    <numFmt numFmtId="166" formatCode="0.0000"/>
    <numFmt numFmtId="167" formatCode="0.0%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0"/>
      <color theme="0"/>
      <name val="Arial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11"/>
      <name val="Arial Narrow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9"/>
      <name val="Arial Narrow"/>
      <family val="2"/>
    </font>
    <font>
      <sz val="14"/>
      <name val="Arial"/>
      <family val="2"/>
    </font>
    <font>
      <sz val="8"/>
      <name val="Arial Narrow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1211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rgb="FFFFFF99"/>
        <bgColor indexed="64"/>
      </patternFill>
    </fill>
  </fills>
  <borders count="176">
    <border>
      <left/>
      <right/>
      <top/>
      <bottom/>
      <diagonal/>
    </border>
    <border>
      <left/>
      <right/>
      <top style="thick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/>
      <bottom style="hair">
        <color indexed="10"/>
      </bottom>
      <diagonal/>
    </border>
    <border>
      <left/>
      <right style="medium">
        <color indexed="10"/>
      </right>
      <top/>
      <bottom style="hair">
        <color indexed="10"/>
      </bottom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hair">
        <color indexed="10"/>
      </bottom>
      <diagonal/>
    </border>
    <border>
      <left/>
      <right style="medium">
        <color indexed="10"/>
      </right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/>
      <top style="thick">
        <color indexed="10"/>
      </top>
      <bottom/>
      <diagonal/>
    </border>
    <border>
      <left style="thin">
        <color indexed="10"/>
      </left>
      <right/>
      <top/>
      <bottom style="hair">
        <color indexed="10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medium">
        <color indexed="10"/>
      </left>
      <right/>
      <top/>
      <bottom style="hair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thick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/>
      <bottom style="hair">
        <color indexed="10"/>
      </bottom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/>
      <bottom/>
      <diagonal/>
    </border>
    <border>
      <left style="thin">
        <color indexed="10"/>
      </left>
      <right style="medium">
        <color indexed="10"/>
      </right>
      <top/>
      <bottom style="hair">
        <color indexed="10"/>
      </bottom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hair">
        <color indexed="10"/>
      </top>
      <bottom style="hair">
        <color indexed="10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hair">
        <color indexed="10"/>
      </bottom>
      <diagonal/>
    </border>
    <border>
      <left style="thin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/>
      <right style="medium">
        <color indexed="10"/>
      </right>
      <top/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 style="medium">
        <color indexed="10"/>
      </left>
      <right style="medium">
        <color indexed="10"/>
      </right>
      <top/>
      <bottom style="thin">
        <color indexed="64"/>
      </bottom>
      <diagonal/>
    </border>
    <border>
      <left style="medium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thick">
        <color indexed="10"/>
      </top>
      <bottom style="thin">
        <color indexed="10"/>
      </bottom>
      <diagonal/>
    </border>
    <border>
      <left/>
      <right style="medium">
        <color indexed="10"/>
      </right>
      <top style="thick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/>
      <bottom style="hair">
        <color indexed="10"/>
      </bottom>
      <diagonal/>
    </border>
    <border>
      <left/>
      <right style="medium">
        <color indexed="10"/>
      </right>
      <top/>
      <bottom style="hair">
        <color indexed="10"/>
      </bottom>
      <diagonal/>
    </border>
    <border>
      <left/>
      <right style="medium">
        <color indexed="10"/>
      </right>
      <top style="thick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thick">
        <color indexed="10"/>
      </right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7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10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74">
    <xf numFmtId="0" fontId="0" fillId="0" borderId="0" xfId="0"/>
    <xf numFmtId="0" fontId="0" fillId="0" borderId="0" xfId="0" applyAlignment="1">
      <alignment vertical="center"/>
    </xf>
    <xf numFmtId="0" fontId="8" fillId="0" borderId="0" xfId="9" applyFont="1" applyFill="1" applyBorder="1" applyAlignment="1">
      <alignment horizontal="center"/>
    </xf>
    <xf numFmtId="0" fontId="10" fillId="0" borderId="0" xfId="9"/>
    <xf numFmtId="0" fontId="6" fillId="0" borderId="0" xfId="9" applyFont="1"/>
    <xf numFmtId="0" fontId="11" fillId="0" borderId="0" xfId="9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indent="1"/>
    </xf>
    <xf numFmtId="6" fontId="8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indent="1"/>
    </xf>
    <xf numFmtId="0" fontId="8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Fill="1" applyAlignment="1">
      <alignment horizontal="center"/>
    </xf>
    <xf numFmtId="0" fontId="6" fillId="0" borderId="0" xfId="0" applyFont="1" applyAlignment="1">
      <alignment horizontal="left" indent="1"/>
    </xf>
    <xf numFmtId="165" fontId="6" fillId="0" borderId="0" xfId="5" applyNumberFormat="1" applyFont="1" applyBorder="1"/>
    <xf numFmtId="165" fontId="6" fillId="0" borderId="0" xfId="5" applyNumberFormat="1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indent="1"/>
    </xf>
    <xf numFmtId="165" fontId="8" fillId="0" borderId="0" xfId="5" applyNumberFormat="1" applyFont="1" applyBorder="1" applyAlignment="1">
      <alignment horizontal="center"/>
    </xf>
    <xf numFmtId="164" fontId="6" fillId="0" borderId="0" xfId="5" applyNumberFormat="1" applyFont="1" applyBorder="1"/>
    <xf numFmtId="164" fontId="6" fillId="2" borderId="17" xfId="5" applyNumberFormat="1" applyFont="1" applyFill="1" applyBorder="1"/>
    <xf numFmtId="164" fontId="6" fillId="0" borderId="13" xfId="5" applyNumberFormat="1" applyFont="1" applyBorder="1"/>
    <xf numFmtId="164" fontId="6" fillId="0" borderId="13" xfId="5" applyNumberFormat="1" applyFont="1" applyBorder="1" applyAlignment="1">
      <alignment horizontal="center"/>
    </xf>
    <xf numFmtId="164" fontId="6" fillId="0" borderId="16" xfId="5" applyNumberFormat="1" applyFont="1" applyBorder="1"/>
    <xf numFmtId="0" fontId="6" fillId="0" borderId="0" xfId="0" applyFont="1" applyBorder="1"/>
    <xf numFmtId="165" fontId="6" fillId="0" borderId="16" xfId="5" applyNumberFormat="1" applyFont="1" applyBorder="1"/>
    <xf numFmtId="14" fontId="6" fillId="0" borderId="16" xfId="5" applyNumberFormat="1" applyFont="1" applyBorder="1"/>
    <xf numFmtId="165" fontId="8" fillId="0" borderId="16" xfId="5" applyNumberFormat="1" applyFont="1" applyBorder="1" applyAlignment="1">
      <alignment horizontal="center"/>
    </xf>
    <xf numFmtId="164" fontId="8" fillId="0" borderId="20" xfId="5" applyNumberFormat="1" applyFont="1" applyBorder="1" applyAlignment="1">
      <alignment horizontal="center"/>
    </xf>
    <xf numFmtId="165" fontId="6" fillId="0" borderId="16" xfId="5" applyNumberFormat="1" applyFont="1" applyBorder="1" applyAlignment="1">
      <alignment horizontal="center"/>
    </xf>
    <xf numFmtId="164" fontId="6" fillId="0" borderId="20" xfId="5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left" indent="1"/>
    </xf>
    <xf numFmtId="0" fontId="6" fillId="0" borderId="22" xfId="0" applyFont="1" applyFill="1" applyBorder="1" applyAlignment="1">
      <alignment horizontal="left" indent="1"/>
    </xf>
    <xf numFmtId="0" fontId="4" fillId="0" borderId="21" xfId="0" applyFont="1" applyFill="1" applyBorder="1" applyAlignment="1">
      <alignment horizontal="left" indent="1"/>
    </xf>
    <xf numFmtId="6" fontId="6" fillId="0" borderId="15" xfId="0" applyNumberFormat="1" applyFont="1" applyFill="1" applyBorder="1" applyAlignment="1"/>
    <xf numFmtId="14" fontId="6" fillId="0" borderId="0" xfId="5" applyNumberFormat="1" applyFont="1" applyBorder="1"/>
    <xf numFmtId="0" fontId="6" fillId="0" borderId="17" xfId="0" applyFont="1" applyBorder="1" applyAlignment="1">
      <alignment horizontal="center"/>
    </xf>
    <xf numFmtId="14" fontId="6" fillId="0" borderId="17" xfId="5" applyNumberFormat="1" applyFont="1" applyBorder="1"/>
    <xf numFmtId="0" fontId="6" fillId="0" borderId="1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8" xfId="0" applyFont="1" applyFill="1" applyBorder="1" applyAlignment="1">
      <alignment horizontal="left" vertical="center" indent="1"/>
    </xf>
    <xf numFmtId="0" fontId="8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left" vertical="center" indent="1"/>
    </xf>
    <xf numFmtId="41" fontId="5" fillId="0" borderId="39" xfId="6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left" vertical="center" indent="1"/>
    </xf>
    <xf numFmtId="41" fontId="5" fillId="0" borderId="43" xfId="6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 indent="1"/>
    </xf>
    <xf numFmtId="41" fontId="5" fillId="0" borderId="29" xfId="6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6" fontId="5" fillId="0" borderId="49" xfId="8" applyNumberFormat="1" applyFont="1" applyFill="1" applyBorder="1" applyAlignment="1">
      <alignment vertical="center"/>
    </xf>
    <xf numFmtId="42" fontId="5" fillId="0" borderId="50" xfId="8" applyFont="1" applyFill="1" applyBorder="1" applyAlignment="1">
      <alignment vertical="center"/>
    </xf>
    <xf numFmtId="42" fontId="5" fillId="0" borderId="51" xfId="8" applyFont="1" applyFill="1" applyBorder="1" applyAlignment="1">
      <alignment vertical="center"/>
    </xf>
    <xf numFmtId="42" fontId="4" fillId="0" borderId="50" xfId="8" applyFont="1" applyFill="1" applyBorder="1" applyAlignment="1">
      <alignment vertical="center"/>
    </xf>
    <xf numFmtId="42" fontId="4" fillId="0" borderId="52" xfId="8" applyFont="1" applyFill="1" applyBorder="1" applyAlignment="1">
      <alignment vertical="center"/>
    </xf>
    <xf numFmtId="42" fontId="4" fillId="0" borderId="53" xfId="8" applyFont="1" applyFill="1" applyBorder="1" applyAlignment="1">
      <alignment vertical="center"/>
    </xf>
    <xf numFmtId="0" fontId="5" fillId="0" borderId="28" xfId="0" applyFont="1" applyFill="1" applyBorder="1" applyAlignment="1">
      <alignment vertical="center"/>
    </xf>
    <xf numFmtId="41" fontId="4" fillId="0" borderId="2" xfId="6" applyFont="1" applyFill="1" applyBorder="1" applyAlignment="1">
      <alignment vertical="center"/>
    </xf>
    <xf numFmtId="41" fontId="4" fillId="0" borderId="32" xfId="6" applyFont="1" applyFill="1" applyBorder="1" applyAlignment="1">
      <alignment vertical="center"/>
    </xf>
    <xf numFmtId="41" fontId="4" fillId="0" borderId="8" xfId="6" applyFont="1" applyFill="1" applyBorder="1" applyAlignment="1">
      <alignment vertical="center"/>
    </xf>
    <xf numFmtId="41" fontId="4" fillId="0" borderId="36" xfId="6" applyFont="1" applyFill="1" applyBorder="1" applyAlignment="1">
      <alignment horizontal="center" vertical="center"/>
    </xf>
    <xf numFmtId="6" fontId="4" fillId="0" borderId="3" xfId="7" applyNumberFormat="1" applyFont="1" applyFill="1" applyBorder="1" applyAlignment="1">
      <alignment vertical="center"/>
    </xf>
    <xf numFmtId="0" fontId="5" fillId="0" borderId="42" xfId="0" applyFont="1" applyFill="1" applyBorder="1" applyAlignment="1">
      <alignment vertical="center"/>
    </xf>
    <xf numFmtId="41" fontId="4" fillId="0" borderId="29" xfId="6" applyFont="1" applyFill="1" applyBorder="1" applyAlignment="1">
      <alignment vertical="center"/>
    </xf>
    <xf numFmtId="6" fontId="4" fillId="0" borderId="49" xfId="6" applyNumberFormat="1" applyFont="1" applyFill="1" applyBorder="1" applyAlignment="1">
      <alignment vertical="center"/>
    </xf>
    <xf numFmtId="41" fontId="4" fillId="0" borderId="50" xfId="6" applyFont="1" applyFill="1" applyBorder="1" applyAlignment="1">
      <alignment vertical="center"/>
    </xf>
    <xf numFmtId="41" fontId="4" fillId="0" borderId="51" xfId="6" applyFont="1" applyFill="1" applyBorder="1" applyAlignment="1">
      <alignment vertical="center"/>
    </xf>
    <xf numFmtId="41" fontId="4" fillId="0" borderId="39" xfId="6" applyFont="1" applyFill="1" applyBorder="1" applyAlignment="1">
      <alignment vertical="center"/>
    </xf>
    <xf numFmtId="41" fontId="4" fillId="0" borderId="50" xfId="6" applyFont="1" applyFill="1" applyBorder="1" applyAlignment="1">
      <alignment horizontal="center" vertical="center"/>
    </xf>
    <xf numFmtId="41" fontId="4" fillId="0" borderId="52" xfId="6" applyFont="1" applyFill="1" applyBorder="1" applyAlignment="1">
      <alignment horizontal="center" vertical="center"/>
    </xf>
    <xf numFmtId="6" fontId="4" fillId="0" borderId="53" xfId="6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41" fontId="4" fillId="0" borderId="54" xfId="6" applyFont="1" applyFill="1" applyBorder="1" applyAlignment="1">
      <alignment vertical="center"/>
    </xf>
    <xf numFmtId="41" fontId="4" fillId="0" borderId="55" xfId="6" applyFont="1" applyFill="1" applyBorder="1" applyAlignment="1">
      <alignment vertical="center"/>
    </xf>
    <xf numFmtId="41" fontId="4" fillId="0" borderId="56" xfId="6" applyFont="1" applyFill="1" applyBorder="1" applyAlignment="1">
      <alignment vertical="center"/>
    </xf>
    <xf numFmtId="41" fontId="4" fillId="0" borderId="57" xfId="6" applyFont="1" applyFill="1" applyBorder="1" applyAlignment="1">
      <alignment horizontal="center" vertical="center"/>
    </xf>
    <xf numFmtId="41" fontId="4" fillId="0" borderId="58" xfId="6" applyFont="1" applyFill="1" applyBorder="1" applyAlignment="1">
      <alignment horizontal="center" vertical="center"/>
    </xf>
    <xf numFmtId="41" fontId="4" fillId="0" borderId="41" xfId="6" applyFont="1" applyFill="1" applyBorder="1" applyAlignment="1">
      <alignment vertical="center"/>
    </xf>
    <xf numFmtId="6" fontId="4" fillId="0" borderId="29" xfId="6" applyNumberFormat="1" applyFont="1" applyFill="1" applyBorder="1" applyAlignment="1">
      <alignment vertical="center"/>
    </xf>
    <xf numFmtId="41" fontId="4" fillId="0" borderId="33" xfId="6" applyFont="1" applyFill="1" applyBorder="1" applyAlignment="1">
      <alignment vertical="center"/>
    </xf>
    <xf numFmtId="41" fontId="4" fillId="0" borderId="27" xfId="6" applyFont="1" applyFill="1" applyBorder="1" applyAlignment="1">
      <alignment vertical="center"/>
    </xf>
    <xf numFmtId="41" fontId="4" fillId="0" borderId="31" xfId="6" applyFont="1" applyFill="1" applyBorder="1" applyAlignment="1">
      <alignment vertical="center"/>
    </xf>
    <xf numFmtId="41" fontId="4" fillId="0" borderId="35" xfId="6" applyFont="1" applyFill="1" applyBorder="1" applyAlignment="1">
      <alignment vertical="center"/>
    </xf>
    <xf numFmtId="41" fontId="4" fillId="0" borderId="24" xfId="6" applyFont="1" applyFill="1" applyBorder="1" applyAlignment="1">
      <alignment vertical="center"/>
    </xf>
    <xf numFmtId="41" fontId="4" fillId="0" borderId="49" xfId="6" applyFont="1" applyFill="1" applyBorder="1" applyAlignment="1">
      <alignment vertical="center"/>
    </xf>
    <xf numFmtId="41" fontId="4" fillId="0" borderId="56" xfId="6" applyFont="1" applyFill="1" applyBorder="1" applyAlignment="1">
      <alignment horizontal="center" vertical="center"/>
    </xf>
    <xf numFmtId="41" fontId="4" fillId="0" borderId="4" xfId="6" applyFont="1" applyFill="1" applyBorder="1" applyAlignment="1">
      <alignment vertical="center"/>
    </xf>
    <xf numFmtId="41" fontId="4" fillId="0" borderId="31" xfId="6" applyFont="1" applyFill="1" applyBorder="1" applyAlignment="1">
      <alignment horizontal="center" vertical="center"/>
    </xf>
    <xf numFmtId="41" fontId="4" fillId="0" borderId="35" xfId="6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/>
    </xf>
    <xf numFmtId="6" fontId="4" fillId="0" borderId="29" xfId="8" applyNumberFormat="1" applyFont="1" applyFill="1" applyBorder="1" applyAlignment="1">
      <alignment vertical="center"/>
    </xf>
    <xf numFmtId="41" fontId="4" fillId="0" borderId="37" xfId="6" applyFont="1" applyFill="1" applyBorder="1" applyAlignment="1">
      <alignment vertical="center"/>
    </xf>
    <xf numFmtId="41" fontId="4" fillId="0" borderId="34" xfId="6" applyFont="1" applyFill="1" applyBorder="1" applyAlignment="1">
      <alignment vertical="center"/>
    </xf>
    <xf numFmtId="0" fontId="14" fillId="0" borderId="23" xfId="0" applyFont="1" applyFill="1" applyBorder="1" applyAlignment="1">
      <alignment horizontal="center" vertical="center"/>
    </xf>
    <xf numFmtId="42" fontId="14" fillId="0" borderId="35" xfId="8" applyFont="1" applyFill="1" applyBorder="1" applyAlignment="1">
      <alignment vertical="center"/>
    </xf>
    <xf numFmtId="0" fontId="13" fillId="0" borderId="24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left" indent="1"/>
    </xf>
    <xf numFmtId="6" fontId="8" fillId="0" borderId="17" xfId="0" applyNumberFormat="1" applyFont="1" applyFill="1" applyBorder="1" applyAlignment="1">
      <alignment horizontal="center"/>
    </xf>
    <xf numFmtId="41" fontId="4" fillId="0" borderId="0" xfId="6" applyFont="1" applyFill="1" applyBorder="1" applyAlignment="1">
      <alignment vertical="center"/>
    </xf>
    <xf numFmtId="6" fontId="4" fillId="0" borderId="0" xfId="8" applyNumberFormat="1" applyFont="1" applyFill="1" applyBorder="1" applyAlignment="1">
      <alignment vertical="center"/>
    </xf>
    <xf numFmtId="0" fontId="8" fillId="0" borderId="62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left" indent="1"/>
    </xf>
    <xf numFmtId="0" fontId="6" fillId="0" borderId="16" xfId="0" applyFont="1" applyFill="1" applyBorder="1" applyAlignment="1">
      <alignment horizontal="left" indent="1"/>
    </xf>
    <xf numFmtId="6" fontId="8" fillId="0" borderId="16" xfId="0" applyNumberFormat="1" applyFont="1" applyFill="1" applyBorder="1" applyAlignment="1">
      <alignment horizontal="center"/>
    </xf>
    <xf numFmtId="164" fontId="14" fillId="0" borderId="18" xfId="5" applyNumberFormat="1" applyFont="1" applyBorder="1" applyAlignment="1">
      <alignment horizontal="center"/>
    </xf>
    <xf numFmtId="164" fontId="14" fillId="0" borderId="20" xfId="5" applyNumberFormat="1" applyFont="1" applyBorder="1" applyAlignment="1">
      <alignment horizontal="center"/>
    </xf>
    <xf numFmtId="164" fontId="14" fillId="0" borderId="17" xfId="5" applyNumberFormat="1" applyFont="1" applyBorder="1" applyAlignment="1">
      <alignment horizontal="center"/>
    </xf>
    <xf numFmtId="164" fontId="14" fillId="0" borderId="16" xfId="5" applyNumberFormat="1" applyFont="1" applyBorder="1" applyAlignment="1">
      <alignment horizontal="center"/>
    </xf>
    <xf numFmtId="0" fontId="6" fillId="0" borderId="0" xfId="9" applyFont="1" applyBorder="1" applyAlignment="1"/>
    <xf numFmtId="0" fontId="16" fillId="0" borderId="0" xfId="9" applyFont="1" applyFill="1" applyBorder="1" applyAlignment="1">
      <alignment horizontal="center"/>
    </xf>
    <xf numFmtId="0" fontId="10" fillId="0" borderId="0" xfId="9" applyAlignment="1"/>
    <xf numFmtId="0" fontId="16" fillId="0" borderId="0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center"/>
    </xf>
    <xf numFmtId="0" fontId="0" fillId="0" borderId="18" xfId="0" applyFill="1" applyBorder="1" applyAlignment="1">
      <alignment horizontal="left" indent="1"/>
    </xf>
    <xf numFmtId="0" fontId="8" fillId="0" borderId="19" xfId="0" applyFont="1" applyFill="1" applyBorder="1" applyAlignment="1">
      <alignment horizontal="center"/>
    </xf>
    <xf numFmtId="0" fontId="0" fillId="0" borderId="13" xfId="0" applyFill="1" applyBorder="1" applyAlignment="1">
      <alignment horizontal="left" indent="1"/>
    </xf>
    <xf numFmtId="41" fontId="4" fillId="0" borderId="65" xfId="6" applyFont="1" applyFill="1" applyBorder="1" applyAlignment="1">
      <alignment vertical="center"/>
    </xf>
    <xf numFmtId="41" fontId="4" fillId="0" borderId="66" xfId="6" applyFont="1" applyFill="1" applyBorder="1" applyAlignment="1">
      <alignment vertical="center"/>
    </xf>
    <xf numFmtId="41" fontId="4" fillId="0" borderId="67" xfId="6" applyFont="1" applyFill="1" applyBorder="1" applyAlignment="1">
      <alignment vertical="center"/>
    </xf>
    <xf numFmtId="41" fontId="4" fillId="0" borderId="68" xfId="6" applyFont="1" applyFill="1" applyBorder="1" applyAlignment="1">
      <alignment horizontal="center" vertical="center"/>
    </xf>
    <xf numFmtId="6" fontId="4" fillId="0" borderId="69" xfId="7" applyNumberFormat="1" applyFont="1" applyFill="1" applyBorder="1" applyAlignment="1">
      <alignment vertical="center"/>
    </xf>
    <xf numFmtId="0" fontId="8" fillId="0" borderId="70" xfId="0" applyFont="1" applyFill="1" applyBorder="1" applyAlignment="1">
      <alignment horizontal="center"/>
    </xf>
    <xf numFmtId="6" fontId="4" fillId="0" borderId="71" xfId="6" applyNumberFormat="1" applyFont="1" applyFill="1" applyBorder="1" applyAlignment="1">
      <alignment vertical="center"/>
    </xf>
    <xf numFmtId="41" fontId="4" fillId="0" borderId="72" xfId="6" applyFont="1" applyFill="1" applyBorder="1" applyAlignment="1">
      <alignment vertical="center"/>
    </xf>
    <xf numFmtId="41" fontId="4" fillId="0" borderId="73" xfId="6" applyFont="1" applyFill="1" applyBorder="1" applyAlignment="1">
      <alignment vertical="center"/>
    </xf>
    <xf numFmtId="41" fontId="4" fillId="0" borderId="71" xfId="6" applyFont="1" applyFill="1" applyBorder="1" applyAlignment="1">
      <alignment vertical="center"/>
    </xf>
    <xf numFmtId="0" fontId="8" fillId="0" borderId="74" xfId="0" applyFont="1" applyFill="1" applyBorder="1" applyAlignment="1">
      <alignment horizontal="center"/>
    </xf>
    <xf numFmtId="0" fontId="0" fillId="0" borderId="20" xfId="0" applyFill="1" applyBorder="1" applyAlignment="1">
      <alignment horizontal="left" indent="1"/>
    </xf>
    <xf numFmtId="5" fontId="6" fillId="2" borderId="63" xfId="11" applyNumberFormat="1" applyFont="1" applyFill="1" applyBorder="1" applyAlignment="1">
      <alignment vertical="center"/>
    </xf>
    <xf numFmtId="164" fontId="6" fillId="0" borderId="64" xfId="12" applyNumberFormat="1" applyFont="1" applyBorder="1" applyAlignment="1">
      <alignment vertical="center"/>
    </xf>
    <xf numFmtId="0" fontId="6" fillId="0" borderId="14" xfId="10" applyFont="1" applyBorder="1" applyAlignment="1">
      <alignment horizontal="left" vertical="center" indent="1"/>
    </xf>
    <xf numFmtId="0" fontId="6" fillId="0" borderId="77" xfId="10" applyFont="1" applyBorder="1" applyAlignment="1">
      <alignment horizontal="left" vertical="center" indent="1"/>
    </xf>
    <xf numFmtId="0" fontId="6" fillId="0" borderId="80" xfId="10" applyFont="1" applyBorder="1" applyAlignment="1">
      <alignment horizontal="left" vertical="center" indent="1"/>
    </xf>
    <xf numFmtId="164" fontId="6" fillId="0" borderId="83" xfId="12" applyNumberFormat="1" applyFont="1" applyBorder="1" applyAlignment="1">
      <alignment vertical="center"/>
    </xf>
    <xf numFmtId="0" fontId="6" fillId="0" borderId="81" xfId="10" applyFont="1" applyBorder="1" applyAlignment="1">
      <alignment horizontal="center" vertical="center"/>
    </xf>
    <xf numFmtId="164" fontId="6" fillId="0" borderId="62" xfId="12" applyNumberFormat="1" applyFont="1" applyBorder="1" applyAlignment="1">
      <alignment vertical="center"/>
    </xf>
    <xf numFmtId="43" fontId="6" fillId="0" borderId="85" xfId="12" applyNumberFormat="1" applyFont="1" applyBorder="1" applyAlignment="1">
      <alignment vertical="center"/>
    </xf>
    <xf numFmtId="0" fontId="6" fillId="0" borderId="61" xfId="10" applyFont="1" applyBorder="1" applyAlignment="1">
      <alignment horizontal="center" vertical="center"/>
    </xf>
    <xf numFmtId="43" fontId="6" fillId="2" borderId="76" xfId="12" applyNumberFormat="1" applyFont="1" applyFill="1" applyBorder="1" applyAlignment="1">
      <alignment vertical="center"/>
    </xf>
    <xf numFmtId="43" fontId="6" fillId="0" borderId="75" xfId="12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top"/>
    </xf>
    <xf numFmtId="164" fontId="8" fillId="0" borderId="0" xfId="5" applyNumberFormat="1" applyFont="1" applyBorder="1" applyAlignment="1">
      <alignment horizontal="center"/>
    </xf>
    <xf numFmtId="37" fontId="6" fillId="0" borderId="78" xfId="5" applyNumberFormat="1" applyFont="1" applyBorder="1" applyAlignment="1">
      <alignment horizontal="center"/>
    </xf>
    <xf numFmtId="37" fontId="6" fillId="0" borderId="79" xfId="5" applyNumberFormat="1" applyFont="1" applyBorder="1" applyAlignment="1">
      <alignment horizontal="center"/>
    </xf>
    <xf numFmtId="6" fontId="6" fillId="0" borderId="78" xfId="5" applyNumberFormat="1" applyFont="1" applyBorder="1"/>
    <xf numFmtId="164" fontId="6" fillId="0" borderId="79" xfId="5" applyNumberFormat="1" applyFont="1" applyBorder="1"/>
    <xf numFmtId="164" fontId="6" fillId="0" borderId="75" xfId="5" applyNumberFormat="1" applyFont="1" applyBorder="1"/>
    <xf numFmtId="164" fontId="6" fillId="0" borderId="86" xfId="5" applyNumberFormat="1" applyFont="1" applyBorder="1"/>
    <xf numFmtId="164" fontId="6" fillId="0" borderId="87" xfId="5" applyNumberFormat="1" applyFont="1" applyBorder="1"/>
    <xf numFmtId="0" fontId="6" fillId="0" borderId="88" xfId="0" applyFont="1" applyBorder="1" applyAlignment="1">
      <alignment horizontal="left" vertical="top" indent="1"/>
    </xf>
    <xf numFmtId="0" fontId="6" fillId="0" borderId="89" xfId="0" applyFont="1" applyBorder="1" applyAlignment="1">
      <alignment horizontal="left" vertical="top" indent="1"/>
    </xf>
    <xf numFmtId="165" fontId="8" fillId="0" borderId="81" xfId="5" applyNumberFormat="1" applyFont="1" applyBorder="1" applyAlignment="1">
      <alignment horizontal="center" vertical="center"/>
    </xf>
    <xf numFmtId="165" fontId="8" fillId="0" borderId="61" xfId="5" applyNumberFormat="1" applyFont="1" applyBorder="1" applyAlignment="1">
      <alignment horizontal="center" vertical="center"/>
    </xf>
    <xf numFmtId="0" fontId="6" fillId="0" borderId="63" xfId="9" applyFont="1" applyBorder="1"/>
    <xf numFmtId="0" fontId="4" fillId="0" borderId="15" xfId="0" applyFont="1" applyBorder="1" applyAlignment="1">
      <alignment vertical="center"/>
    </xf>
    <xf numFmtId="0" fontId="6" fillId="0" borderId="78" xfId="9" applyFont="1" applyBorder="1"/>
    <xf numFmtId="0" fontId="4" fillId="0" borderId="79" xfId="0" applyFont="1" applyBorder="1" applyAlignment="1">
      <alignment vertical="center"/>
    </xf>
    <xf numFmtId="0" fontId="6" fillId="0" borderId="82" xfId="9" applyFont="1" applyBorder="1"/>
    <xf numFmtId="0" fontId="4" fillId="0" borderId="84" xfId="0" applyFont="1" applyBorder="1" applyAlignment="1">
      <alignment vertical="center"/>
    </xf>
    <xf numFmtId="0" fontId="18" fillId="0" borderId="97" xfId="0" applyFont="1" applyBorder="1" applyAlignment="1">
      <alignment horizontal="left" vertical="center" indent="1"/>
    </xf>
    <xf numFmtId="0" fontId="0" fillId="0" borderId="98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99" xfId="0" applyFill="1" applyBorder="1" applyAlignment="1">
      <alignment horizontal="left" indent="1"/>
    </xf>
    <xf numFmtId="0" fontId="4" fillId="0" borderId="101" xfId="0" applyFont="1" applyFill="1" applyBorder="1" applyAlignment="1">
      <alignment vertical="center"/>
    </xf>
    <xf numFmtId="0" fontId="18" fillId="0" borderId="91" xfId="0" applyFont="1" applyBorder="1" applyAlignment="1">
      <alignment horizontal="left" vertical="center" indent="1"/>
    </xf>
    <xf numFmtId="0" fontId="18" fillId="0" borderId="93" xfId="0" applyFont="1" applyBorder="1" applyAlignment="1">
      <alignment horizontal="left" vertical="center" indent="1"/>
    </xf>
    <xf numFmtId="0" fontId="8" fillId="0" borderId="17" xfId="0" applyFont="1" applyFill="1" applyBorder="1" applyAlignment="1"/>
    <xf numFmtId="0" fontId="6" fillId="0" borderId="17" xfId="0" applyFont="1" applyFill="1" applyBorder="1" applyAlignment="1">
      <alignment vertical="center"/>
    </xf>
    <xf numFmtId="41" fontId="4" fillId="0" borderId="102" xfId="6" applyFont="1" applyFill="1" applyBorder="1" applyAlignment="1">
      <alignment vertical="center"/>
    </xf>
    <xf numFmtId="0" fontId="6" fillId="0" borderId="59" xfId="10" applyFont="1" applyBorder="1" applyAlignment="1">
      <alignment horizontal="left" vertical="center" indent="1"/>
    </xf>
    <xf numFmtId="0" fontId="6" fillId="0" borderId="90" xfId="9" applyFont="1" applyBorder="1"/>
    <xf numFmtId="5" fontId="6" fillId="2" borderId="90" xfId="11" applyNumberFormat="1" applyFont="1" applyFill="1" applyBorder="1" applyAlignment="1">
      <alignment vertical="center"/>
    </xf>
    <xf numFmtId="0" fontId="4" fillId="0" borderId="85" xfId="0" applyFont="1" applyBorder="1" applyAlignment="1">
      <alignment vertical="center"/>
    </xf>
    <xf numFmtId="164" fontId="6" fillId="0" borderId="63" xfId="12" applyNumberFormat="1" applyFont="1" applyBorder="1" applyAlignment="1">
      <alignment vertical="center"/>
    </xf>
    <xf numFmtId="43" fontId="6" fillId="0" borderId="15" xfId="12" applyNumberFormat="1" applyFont="1" applyBorder="1" applyAlignment="1">
      <alignment vertical="center"/>
    </xf>
    <xf numFmtId="9" fontId="6" fillId="0" borderId="60" xfId="13" applyFont="1" applyBorder="1" applyAlignment="1">
      <alignment horizontal="center" vertical="center"/>
    </xf>
    <xf numFmtId="9" fontId="6" fillId="0" borderId="64" xfId="13" applyFont="1" applyBorder="1" applyAlignment="1">
      <alignment horizontal="center" vertical="center"/>
    </xf>
    <xf numFmtId="0" fontId="8" fillId="4" borderId="107" xfId="0" applyFont="1" applyFill="1" applyBorder="1" applyAlignment="1">
      <alignment vertical="center"/>
    </xf>
    <xf numFmtId="0" fontId="8" fillId="4" borderId="108" xfId="0" applyFont="1" applyFill="1" applyBorder="1" applyAlignment="1">
      <alignment vertical="center"/>
    </xf>
    <xf numFmtId="38" fontId="8" fillId="0" borderId="49" xfId="0" applyNumberFormat="1" applyFont="1" applyBorder="1" applyAlignment="1">
      <alignment vertical="center"/>
    </xf>
    <xf numFmtId="38" fontId="8" fillId="4" borderId="108" xfId="0" applyNumberFormat="1" applyFont="1" applyFill="1" applyBorder="1" applyAlignment="1">
      <alignment vertical="center"/>
    </xf>
    <xf numFmtId="164" fontId="8" fillId="0" borderId="49" xfId="20" applyNumberFormat="1" applyFont="1" applyBorder="1" applyAlignment="1">
      <alignment vertical="center"/>
    </xf>
    <xf numFmtId="38" fontId="8" fillId="0" borderId="24" xfId="0" applyNumberFormat="1" applyFont="1" applyBorder="1" applyAlignment="1">
      <alignment vertical="center"/>
    </xf>
    <xf numFmtId="164" fontId="8" fillId="0" borderId="117" xfId="20" applyNumberFormat="1" applyFont="1" applyBorder="1" applyAlignment="1">
      <alignment vertical="center"/>
    </xf>
    <xf numFmtId="164" fontId="8" fillId="0" borderId="118" xfId="20" applyNumberFormat="1" applyFont="1" applyBorder="1" applyAlignment="1">
      <alignment vertical="center"/>
    </xf>
    <xf numFmtId="164" fontId="8" fillId="0" borderId="112" xfId="20" applyNumberFormat="1" applyFont="1" applyBorder="1" applyAlignment="1">
      <alignment vertical="center"/>
    </xf>
    <xf numFmtId="164" fontId="8" fillId="0" borderId="113" xfId="20" applyNumberFormat="1" applyFont="1" applyBorder="1" applyAlignment="1">
      <alignment vertical="center"/>
    </xf>
    <xf numFmtId="38" fontId="8" fillId="0" borderId="113" xfId="0" applyNumberFormat="1" applyFont="1" applyBorder="1" applyAlignment="1">
      <alignment vertical="center"/>
    </xf>
    <xf numFmtId="43" fontId="8" fillId="0" borderId="110" xfId="20" applyFont="1" applyBorder="1" applyAlignment="1">
      <alignment vertical="center"/>
    </xf>
    <xf numFmtId="43" fontId="8" fillId="0" borderId="111" xfId="20" applyFont="1" applyBorder="1" applyAlignment="1">
      <alignment vertical="center"/>
    </xf>
    <xf numFmtId="6" fontId="8" fillId="0" borderId="113" xfId="26" applyNumberFormat="1" applyFont="1" applyBorder="1" applyAlignment="1">
      <alignment vertical="center"/>
    </xf>
    <xf numFmtId="6" fontId="8" fillId="4" borderId="107" xfId="0" applyNumberFormat="1" applyFont="1" applyFill="1" applyBorder="1" applyAlignment="1">
      <alignment vertical="center"/>
    </xf>
    <xf numFmtId="0" fontId="8" fillId="4" borderId="112" xfId="0" applyFont="1" applyFill="1" applyBorder="1" applyAlignment="1">
      <alignment vertical="center"/>
    </xf>
    <xf numFmtId="6" fontId="8" fillId="0" borderId="113" xfId="20" applyNumberFormat="1" applyFont="1" applyBorder="1" applyAlignment="1">
      <alignment vertical="center"/>
    </xf>
    <xf numFmtId="0" fontId="8" fillId="4" borderId="113" xfId="0" applyFont="1" applyFill="1" applyBorder="1" applyAlignment="1">
      <alignment vertical="center"/>
    </xf>
    <xf numFmtId="43" fontId="8" fillId="0" borderId="115" xfId="20" applyFont="1" applyBorder="1" applyAlignment="1">
      <alignment vertical="center"/>
    </xf>
    <xf numFmtId="43" fontId="8" fillId="0" borderId="116" xfId="20" applyFont="1" applyBorder="1" applyAlignment="1">
      <alignment vertical="center"/>
    </xf>
    <xf numFmtId="6" fontId="8" fillId="0" borderId="109" xfId="26" applyNumberFormat="1" applyFont="1" applyBorder="1" applyAlignment="1">
      <alignment vertical="center"/>
    </xf>
    <xf numFmtId="0" fontId="8" fillId="4" borderId="106" xfId="0" applyFont="1" applyFill="1" applyBorder="1" applyAlignment="1">
      <alignment vertical="center"/>
    </xf>
    <xf numFmtId="0" fontId="8" fillId="4" borderId="105" xfId="0" applyFont="1" applyFill="1" applyBorder="1" applyAlignment="1">
      <alignment vertical="center"/>
    </xf>
    <xf numFmtId="43" fontId="8" fillId="0" borderId="1" xfId="20" applyFont="1" applyBorder="1" applyAlignment="1">
      <alignment vertical="center"/>
    </xf>
    <xf numFmtId="43" fontId="8" fillId="0" borderId="30" xfId="2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8" fillId="4" borderId="119" xfId="0" applyFont="1" applyFill="1" applyBorder="1" applyAlignment="1">
      <alignment vertical="center"/>
    </xf>
    <xf numFmtId="0" fontId="8" fillId="4" borderId="120" xfId="0" applyFont="1" applyFill="1" applyBorder="1" applyAlignment="1">
      <alignment vertical="center"/>
    </xf>
    <xf numFmtId="164" fontId="8" fillId="2" borderId="119" xfId="20" applyNumberFormat="1" applyFont="1" applyFill="1" applyBorder="1" applyAlignment="1">
      <alignment vertical="center"/>
    </xf>
    <xf numFmtId="164" fontId="8" fillId="4" borderId="24" xfId="0" applyNumberFormat="1" applyFont="1" applyFill="1" applyBorder="1" applyAlignment="1">
      <alignment vertical="center"/>
    </xf>
    <xf numFmtId="6" fontId="8" fillId="4" borderId="117" xfId="0" applyNumberFormat="1" applyFont="1" applyFill="1" applyBorder="1" applyAlignment="1">
      <alignment vertical="center"/>
    </xf>
    <xf numFmtId="164" fontId="8" fillId="4" borderId="118" xfId="0" applyNumberFormat="1" applyFont="1" applyFill="1" applyBorder="1" applyAlignment="1">
      <alignment vertical="center"/>
    </xf>
    <xf numFmtId="0" fontId="6" fillId="0" borderId="70" xfId="0" applyFont="1" applyBorder="1" applyAlignment="1">
      <alignment horizontal="left" vertical="top"/>
    </xf>
    <xf numFmtId="10" fontId="6" fillId="0" borderId="64" xfId="37" applyNumberFormat="1" applyFont="1" applyBorder="1" applyAlignment="1">
      <alignment horizontal="center"/>
    </xf>
    <xf numFmtId="6" fontId="8" fillId="0" borderId="103" xfId="26" applyNumberFormat="1" applyFont="1" applyBorder="1" applyAlignment="1">
      <alignment vertical="center"/>
    </xf>
    <xf numFmtId="6" fontId="8" fillId="0" borderId="103" xfId="20" applyNumberFormat="1" applyFont="1" applyBorder="1" applyAlignment="1">
      <alignment vertical="center"/>
    </xf>
    <xf numFmtId="38" fontId="8" fillId="0" borderId="103" xfId="0" applyNumberFormat="1" applyFont="1" applyBorder="1" applyAlignment="1">
      <alignment vertical="center"/>
    </xf>
    <xf numFmtId="43" fontId="8" fillId="0" borderId="122" xfId="20" applyFont="1" applyBorder="1" applyAlignment="1">
      <alignment vertical="center"/>
    </xf>
    <xf numFmtId="43" fontId="8" fillId="0" borderId="121" xfId="20" applyFont="1" applyBorder="1" applyAlignment="1">
      <alignment vertical="center"/>
    </xf>
    <xf numFmtId="0" fontId="8" fillId="2" borderId="123" xfId="0" applyFont="1" applyFill="1" applyBorder="1" applyAlignment="1">
      <alignment horizontal="left" vertical="top" indent="1"/>
    </xf>
    <xf numFmtId="164" fontId="6" fillId="2" borderId="124" xfId="12" applyNumberFormat="1" applyFont="1" applyFill="1" applyBorder="1"/>
    <xf numFmtId="164" fontId="8" fillId="0" borderId="125" xfId="12" applyNumberFormat="1" applyFont="1" applyBorder="1" applyAlignment="1">
      <alignment horizontal="center"/>
    </xf>
    <xf numFmtId="164" fontId="5" fillId="0" borderId="125" xfId="12" applyNumberFormat="1" applyFont="1" applyBorder="1" applyAlignment="1">
      <alignment horizontal="center"/>
    </xf>
    <xf numFmtId="164" fontId="25" fillId="0" borderId="126" xfId="12" applyNumberFormat="1" applyFont="1" applyBorder="1" applyAlignment="1">
      <alignment horizontal="center" vertical="center"/>
    </xf>
    <xf numFmtId="0" fontId="8" fillId="0" borderId="121" xfId="0" applyFont="1" applyBorder="1" applyAlignment="1">
      <alignment horizontal="left" vertical="top" indent="1"/>
    </xf>
    <xf numFmtId="164" fontId="6" fillId="0" borderId="127" xfId="12" applyNumberFormat="1" applyFont="1" applyBorder="1"/>
    <xf numFmtId="164" fontId="8" fillId="0" borderId="81" xfId="12" applyNumberFormat="1" applyFont="1" applyBorder="1" applyAlignment="1">
      <alignment horizontal="center"/>
    </xf>
    <xf numFmtId="164" fontId="8" fillId="0" borderId="61" xfId="12" applyNumberFormat="1" applyFont="1" applyBorder="1" applyAlignment="1">
      <alignment horizontal="center"/>
    </xf>
    <xf numFmtId="0" fontId="8" fillId="0" borderId="128" xfId="0" applyFont="1" applyBorder="1" applyAlignment="1">
      <alignment horizontal="left" vertical="top" indent="1"/>
    </xf>
    <xf numFmtId="164" fontId="6" fillId="0" borderId="129" xfId="12" applyNumberFormat="1" applyFont="1" applyBorder="1"/>
    <xf numFmtId="6" fontId="8" fillId="0" borderId="130" xfId="0" applyNumberFormat="1" applyFont="1" applyBorder="1" applyAlignment="1">
      <alignment horizontal="right" vertical="center"/>
    </xf>
    <xf numFmtId="6" fontId="8" fillId="0" borderId="131" xfId="0" applyNumberFormat="1" applyFont="1" applyBorder="1" applyAlignment="1">
      <alignment horizontal="right" vertical="center"/>
    </xf>
    <xf numFmtId="0" fontId="8" fillId="0" borderId="88" xfId="0" applyFont="1" applyBorder="1" applyAlignment="1">
      <alignment horizontal="left" vertical="top" indent="1"/>
    </xf>
    <xf numFmtId="164" fontId="6" fillId="0" borderId="86" xfId="12" applyNumberFormat="1" applyFont="1" applyBorder="1"/>
    <xf numFmtId="6" fontId="8" fillId="0" borderId="78" xfId="0" applyNumberFormat="1" applyFont="1" applyBorder="1" applyAlignment="1">
      <alignment horizontal="right" vertical="center"/>
    </xf>
    <xf numFmtId="6" fontId="8" fillId="0" borderId="79" xfId="0" applyNumberFormat="1" applyFont="1" applyBorder="1" applyAlignment="1">
      <alignment horizontal="right" vertical="center"/>
    </xf>
    <xf numFmtId="9" fontId="8" fillId="0" borderId="64" xfId="3" applyFont="1" applyBorder="1" applyAlignment="1">
      <alignment horizontal="right" vertical="center"/>
    </xf>
    <xf numFmtId="9" fontId="8" fillId="0" borderId="75" xfId="3" applyFont="1" applyBorder="1" applyAlignment="1">
      <alignment horizontal="right" vertical="center"/>
    </xf>
    <xf numFmtId="0" fontId="8" fillId="0" borderId="89" xfId="0" applyFont="1" applyBorder="1" applyAlignment="1">
      <alignment horizontal="left" vertical="top" indent="1"/>
    </xf>
    <xf numFmtId="164" fontId="6" fillId="0" borderId="87" xfId="12" applyNumberFormat="1" applyFont="1" applyBorder="1"/>
    <xf numFmtId="6" fontId="8" fillId="0" borderId="64" xfId="0" applyNumberFormat="1" applyFont="1" applyBorder="1" applyAlignment="1">
      <alignment horizontal="right" vertical="center"/>
    </xf>
    <xf numFmtId="6" fontId="8" fillId="0" borderId="62" xfId="0" applyNumberFormat="1" applyFont="1" applyBorder="1" applyAlignment="1">
      <alignment horizontal="right" vertical="center"/>
    </xf>
    <xf numFmtId="6" fontId="8" fillId="0" borderId="76" xfId="0" applyNumberFormat="1" applyFont="1" applyBorder="1" applyAlignment="1">
      <alignment horizontal="right" vertical="center"/>
    </xf>
    <xf numFmtId="14" fontId="6" fillId="0" borderId="129" xfId="12" applyNumberFormat="1" applyFont="1" applyBorder="1"/>
    <xf numFmtId="43" fontId="8" fillId="0" borderId="0" xfId="2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6" fontId="8" fillId="0" borderId="0" xfId="26" applyNumberFormat="1" applyFont="1" applyFill="1" applyBorder="1" applyAlignment="1">
      <alignment vertical="center"/>
    </xf>
    <xf numFmtId="0" fontId="6" fillId="0" borderId="0" xfId="9" applyFont="1" applyFill="1"/>
    <xf numFmtId="0" fontId="10" fillId="0" borderId="0" xfId="9" applyFill="1"/>
    <xf numFmtId="5" fontId="6" fillId="2" borderId="10" xfId="11" applyNumberFormat="1" applyFont="1" applyFill="1" applyBorder="1" applyAlignment="1">
      <alignment vertical="center"/>
    </xf>
    <xf numFmtId="5" fontId="6" fillId="2" borderId="132" xfId="11" applyNumberFormat="1" applyFont="1" applyFill="1" applyBorder="1" applyAlignment="1">
      <alignment vertical="center"/>
    </xf>
    <xf numFmtId="0" fontId="0" fillId="0" borderId="0" xfId="0" applyBorder="1"/>
    <xf numFmtId="0" fontId="8" fillId="0" borderId="123" xfId="0" applyFont="1" applyFill="1" applyBorder="1" applyAlignment="1">
      <alignment horizontal="center"/>
    </xf>
    <xf numFmtId="0" fontId="8" fillId="0" borderId="125" xfId="0" applyFont="1" applyFill="1" applyBorder="1" applyAlignment="1">
      <alignment horizontal="center"/>
    </xf>
    <xf numFmtId="0" fontId="8" fillId="0" borderId="74" xfId="0" applyFont="1" applyBorder="1" applyAlignment="1">
      <alignment horizontal="left" vertical="top" indent="1"/>
    </xf>
    <xf numFmtId="0" fontId="0" fillId="0" borderId="13" xfId="0" applyBorder="1"/>
    <xf numFmtId="0" fontId="6" fillId="0" borderId="74" xfId="0" applyFont="1" applyBorder="1" applyAlignment="1">
      <alignment horizontal="left" vertical="top" indent="1"/>
    </xf>
    <xf numFmtId="0" fontId="5" fillId="0" borderId="74" xfId="0" applyFont="1" applyBorder="1" applyAlignment="1">
      <alignment horizontal="left" vertical="top"/>
    </xf>
    <xf numFmtId="0" fontId="8" fillId="0" borderId="121" xfId="0" applyFont="1" applyBorder="1" applyAlignment="1">
      <alignment horizontal="left" vertical="center"/>
    </xf>
    <xf numFmtId="165" fontId="6" fillId="0" borderId="127" xfId="5" applyNumberFormat="1" applyFont="1" applyBorder="1" applyAlignment="1">
      <alignment vertical="center"/>
    </xf>
    <xf numFmtId="0" fontId="6" fillId="0" borderId="128" xfId="0" applyFont="1" applyBorder="1" applyAlignment="1">
      <alignment horizontal="left" vertical="top" indent="1"/>
    </xf>
    <xf numFmtId="164" fontId="6" fillId="0" borderId="129" xfId="5" applyNumberFormat="1" applyFont="1" applyBorder="1"/>
    <xf numFmtId="37" fontId="6" fillId="0" borderId="130" xfId="5" applyNumberFormat="1" applyFont="1" applyBorder="1" applyAlignment="1">
      <alignment horizontal="center"/>
    </xf>
    <xf numFmtId="37" fontId="6" fillId="0" borderId="131" xfId="5" applyNumberFormat="1" applyFont="1" applyBorder="1" applyAlignment="1">
      <alignment horizontal="center"/>
    </xf>
    <xf numFmtId="6" fontId="6" fillId="0" borderId="130" xfId="5" applyNumberFormat="1" applyFont="1" applyBorder="1"/>
    <xf numFmtId="0" fontId="6" fillId="0" borderId="88" xfId="0" applyFont="1" applyFill="1" applyBorder="1" applyAlignment="1">
      <alignment horizontal="left" indent="1"/>
    </xf>
    <xf numFmtId="0" fontId="6" fillId="0" borderId="133" xfId="0" applyFont="1" applyFill="1" applyBorder="1" applyAlignment="1">
      <alignment horizontal="left" indent="1"/>
    </xf>
    <xf numFmtId="0" fontId="4" fillId="0" borderId="86" xfId="0" applyFont="1" applyFill="1" applyBorder="1" applyAlignment="1">
      <alignment horizontal="left" indent="1"/>
    </xf>
    <xf numFmtId="6" fontId="15" fillId="0" borderId="79" xfId="0" applyNumberFormat="1" applyFont="1" applyFill="1" applyBorder="1" applyAlignment="1"/>
    <xf numFmtId="14" fontId="6" fillId="0" borderId="79" xfId="0" quotePrefix="1" applyNumberFormat="1" applyFont="1" applyFill="1" applyBorder="1" applyAlignment="1"/>
    <xf numFmtId="6" fontId="6" fillId="0" borderId="79" xfId="0" applyNumberFormat="1" applyFont="1" applyFill="1" applyBorder="1" applyAlignment="1"/>
    <xf numFmtId="166" fontId="6" fillId="0" borderId="79" xfId="3" applyNumberFormat="1" applyFont="1" applyFill="1" applyBorder="1" applyAlignment="1"/>
    <xf numFmtId="0" fontId="6" fillId="0" borderId="89" xfId="0" applyFont="1" applyFill="1" applyBorder="1" applyAlignment="1">
      <alignment horizontal="left" indent="1"/>
    </xf>
    <xf numFmtId="0" fontId="6" fillId="0" borderId="134" xfId="0" applyFont="1" applyFill="1" applyBorder="1" applyAlignment="1">
      <alignment horizontal="left" indent="1"/>
    </xf>
    <xf numFmtId="0" fontId="4" fillId="0" borderId="87" xfId="0" applyFont="1" applyFill="1" applyBorder="1" applyAlignment="1">
      <alignment horizontal="left" indent="1"/>
    </xf>
    <xf numFmtId="6" fontId="6" fillId="0" borderId="75" xfId="0" applyNumberFormat="1" applyFont="1" applyFill="1" applyBorder="1" applyAlignment="1"/>
    <xf numFmtId="0" fontId="8" fillId="0" borderId="0" xfId="0" applyFont="1" applyBorder="1" applyAlignment="1">
      <alignment horizontal="center"/>
    </xf>
    <xf numFmtId="164" fontId="6" fillId="0" borderId="0" xfId="12" applyNumberFormat="1" applyFont="1" applyBorder="1"/>
    <xf numFmtId="164" fontId="6" fillId="0" borderId="13" xfId="12" applyNumberFormat="1" applyFont="1" applyBorder="1"/>
    <xf numFmtId="41" fontId="4" fillId="0" borderId="136" xfId="6" applyFont="1" applyFill="1" applyBorder="1" applyAlignment="1">
      <alignment vertical="center"/>
    </xf>
    <xf numFmtId="6" fontId="19" fillId="0" borderId="139" xfId="0" applyNumberFormat="1" applyFont="1" applyBorder="1" applyAlignment="1">
      <alignment horizontal="right" vertical="center"/>
    </xf>
    <xf numFmtId="6" fontId="20" fillId="0" borderId="104" xfId="0" applyNumberFormat="1" applyFont="1" applyBorder="1" applyAlignment="1">
      <alignment horizontal="right" vertical="center"/>
    </xf>
    <xf numFmtId="6" fontId="19" fillId="0" borderId="135" xfId="0" applyNumberFormat="1" applyFont="1" applyBorder="1" applyAlignment="1">
      <alignment horizontal="right" vertical="center"/>
    </xf>
    <xf numFmtId="3" fontId="19" fillId="0" borderId="104" xfId="0" applyNumberFormat="1" applyFont="1" applyBorder="1" applyAlignment="1">
      <alignment horizontal="right" vertical="center"/>
    </xf>
    <xf numFmtId="0" fontId="19" fillId="0" borderId="140" xfId="0" applyFont="1" applyBorder="1" applyAlignment="1">
      <alignment horizontal="right" vertical="center"/>
    </xf>
    <xf numFmtId="6" fontId="19" fillId="0" borderId="104" xfId="0" applyNumberFormat="1" applyFont="1" applyBorder="1" applyAlignment="1">
      <alignment horizontal="right" vertical="center"/>
    </xf>
    <xf numFmtId="0" fontId="0" fillId="0" borderId="140" xfId="0" applyFill="1" applyBorder="1" applyAlignment="1">
      <alignment horizontal="left" indent="1"/>
    </xf>
    <xf numFmtId="9" fontId="23" fillId="0" borderId="139" xfId="3" applyFont="1" applyFill="1" applyBorder="1" applyAlignment="1">
      <alignment horizontal="left" indent="1"/>
    </xf>
    <xf numFmtId="9" fontId="23" fillId="0" borderId="104" xfId="3" applyFont="1" applyFill="1" applyBorder="1" applyAlignment="1">
      <alignment horizontal="left" indent="1"/>
    </xf>
    <xf numFmtId="9" fontId="23" fillId="0" borderId="135" xfId="3" applyFont="1" applyFill="1" applyBorder="1" applyAlignment="1">
      <alignment horizontal="left" indent="1"/>
    </xf>
    <xf numFmtId="0" fontId="0" fillId="0" borderId="104" xfId="0" applyFill="1" applyBorder="1" applyAlignment="1">
      <alignment horizontal="left" indent="1"/>
    </xf>
    <xf numFmtId="9" fontId="21" fillId="0" borderId="104" xfId="3" applyFont="1" applyFill="1" applyBorder="1" applyAlignment="1">
      <alignment horizontal="left" indent="1"/>
    </xf>
    <xf numFmtId="0" fontId="19" fillId="0" borderId="139" xfId="0" applyFont="1" applyBorder="1" applyAlignment="1">
      <alignment vertical="center"/>
    </xf>
    <xf numFmtId="0" fontId="19" fillId="0" borderId="104" xfId="0" applyFont="1" applyBorder="1" applyAlignment="1">
      <alignment vertical="center"/>
    </xf>
    <xf numFmtId="0" fontId="19" fillId="0" borderId="140" xfId="0" applyFont="1" applyBorder="1" applyAlignment="1">
      <alignment vertical="center"/>
    </xf>
    <xf numFmtId="6" fontId="19" fillId="0" borderId="0" xfId="0" applyNumberFormat="1" applyFont="1" applyBorder="1" applyAlignment="1">
      <alignment horizontal="right" vertical="center" shrinkToFit="1"/>
    </xf>
    <xf numFmtId="0" fontId="8" fillId="0" borderId="123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8" fillId="0" borderId="7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42" xfId="10" applyFont="1" applyBorder="1" applyAlignment="1">
      <alignment vertical="center"/>
    </xf>
    <xf numFmtId="5" fontId="6" fillId="0" borderId="17" xfId="11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5" fontId="6" fillId="2" borderId="143" xfId="11" applyNumberFormat="1" applyFont="1" applyFill="1" applyBorder="1" applyAlignment="1">
      <alignment vertical="center"/>
    </xf>
    <xf numFmtId="0" fontId="6" fillId="0" borderId="144" xfId="10" applyFont="1" applyBorder="1" applyAlignment="1">
      <alignment vertical="center"/>
    </xf>
    <xf numFmtId="5" fontId="6" fillId="0" borderId="0" xfId="11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45" xfId="10" applyFont="1" applyBorder="1" applyAlignment="1">
      <alignment vertical="center"/>
    </xf>
    <xf numFmtId="0" fontId="6" fillId="0" borderId="146" xfId="0" applyFont="1" applyBorder="1" applyAlignment="1">
      <alignment vertical="center"/>
    </xf>
    <xf numFmtId="0" fontId="0" fillId="0" borderId="147" xfId="0" applyBorder="1" applyAlignment="1">
      <alignment vertical="center"/>
    </xf>
    <xf numFmtId="0" fontId="6" fillId="0" borderId="148" xfId="10" applyFont="1" applyBorder="1" applyAlignment="1">
      <alignment horizontal="center" vertical="center"/>
    </xf>
    <xf numFmtId="0" fontId="6" fillId="0" borderId="149" xfId="10" applyFont="1" applyBorder="1" applyAlignment="1">
      <alignment horizontal="center" vertical="center"/>
    </xf>
    <xf numFmtId="0" fontId="6" fillId="0" borderId="127" xfId="0" applyFont="1" applyBorder="1" applyAlignment="1">
      <alignment vertical="center"/>
    </xf>
    <xf numFmtId="0" fontId="6" fillId="0" borderId="150" xfId="10" applyFont="1" applyBorder="1" applyAlignment="1">
      <alignment horizontal="center" vertical="center"/>
    </xf>
    <xf numFmtId="164" fontId="6" fillId="0" borderId="130" xfId="12" applyNumberFormat="1" applyFont="1" applyBorder="1" applyAlignment="1">
      <alignment vertical="center"/>
    </xf>
    <xf numFmtId="164" fontId="6" fillId="0" borderId="151" xfId="12" applyNumberFormat="1" applyFont="1" applyBorder="1" applyAlignment="1">
      <alignment vertical="center"/>
    </xf>
    <xf numFmtId="0" fontId="6" fillId="0" borderId="152" xfId="0" applyFont="1" applyBorder="1" applyAlignment="1">
      <alignment vertical="center"/>
    </xf>
    <xf numFmtId="43" fontId="6" fillId="0" borderId="131" xfId="12" applyNumberFormat="1" applyFont="1" applyBorder="1" applyAlignment="1">
      <alignment vertical="center"/>
    </xf>
    <xf numFmtId="164" fontId="6" fillId="0" borderId="143" xfId="12" applyNumberFormat="1" applyFont="1" applyBorder="1" applyAlignment="1">
      <alignment vertical="center"/>
    </xf>
    <xf numFmtId="9" fontId="6" fillId="0" borderId="153" xfId="13" applyFont="1" applyBorder="1" applyAlignment="1">
      <alignment horizontal="center" vertical="center"/>
    </xf>
    <xf numFmtId="0" fontId="6" fillId="0" borderId="86" xfId="0" applyFont="1" applyBorder="1" applyAlignment="1">
      <alignment vertical="center"/>
    </xf>
    <xf numFmtId="43" fontId="6" fillId="0" borderId="154" xfId="12" applyNumberFormat="1" applyFont="1" applyBorder="1" applyAlignment="1">
      <alignment vertical="center"/>
    </xf>
    <xf numFmtId="0" fontId="6" fillId="0" borderId="155" xfId="10" applyFont="1" applyBorder="1" applyAlignment="1">
      <alignment horizontal="left" vertical="center" indent="1"/>
    </xf>
    <xf numFmtId="164" fontId="6" fillId="0" borderId="156" xfId="12" applyNumberFormat="1" applyFont="1" applyBorder="1" applyAlignment="1">
      <alignment vertical="center"/>
    </xf>
    <xf numFmtId="164" fontId="6" fillId="0" borderId="157" xfId="12" applyNumberFormat="1" applyFont="1" applyBorder="1" applyAlignment="1">
      <alignment vertical="center"/>
    </xf>
    <xf numFmtId="0" fontId="6" fillId="0" borderId="158" xfId="0" applyFont="1" applyBorder="1" applyAlignment="1">
      <alignment vertical="center"/>
    </xf>
    <xf numFmtId="43" fontId="6" fillId="2" borderId="159" xfId="12" applyNumberFormat="1" applyFont="1" applyFill="1" applyBorder="1" applyAlignment="1">
      <alignment vertical="center"/>
    </xf>
    <xf numFmtId="0" fontId="6" fillId="0" borderId="0" xfId="10" applyFont="1" applyBorder="1" applyAlignment="1">
      <alignment horizontal="left" vertical="center"/>
    </xf>
    <xf numFmtId="164" fontId="6" fillId="0" borderId="0" xfId="12" applyNumberFormat="1" applyFont="1" applyBorder="1" applyAlignment="1">
      <alignment vertical="center"/>
    </xf>
    <xf numFmtId="0" fontId="8" fillId="0" borderId="160" xfId="0" applyFont="1" applyBorder="1" applyAlignment="1">
      <alignment horizontal="left" indent="1"/>
    </xf>
    <xf numFmtId="0" fontId="4" fillId="0" borderId="81" xfId="0" applyFont="1" applyBorder="1"/>
    <xf numFmtId="0" fontId="4" fillId="0" borderId="161" xfId="0" applyFont="1" applyBorder="1" applyAlignment="1">
      <alignment vertical="center"/>
    </xf>
    <xf numFmtId="0" fontId="4" fillId="0" borderId="162" xfId="0" applyFont="1" applyBorder="1" applyAlignment="1">
      <alignment vertical="center"/>
    </xf>
    <xf numFmtId="6" fontId="4" fillId="0" borderId="61" xfId="0" applyNumberFormat="1" applyFont="1" applyBorder="1" applyAlignment="1">
      <alignment vertical="center"/>
    </xf>
    <xf numFmtId="0" fontId="6" fillId="0" borderId="163" xfId="0" applyFont="1" applyBorder="1" applyAlignment="1">
      <alignment horizontal="left" indent="1"/>
    </xf>
    <xf numFmtId="6" fontId="4" fillId="0" borderId="130" xfId="0" applyNumberFormat="1" applyFont="1" applyBorder="1" applyAlignment="1">
      <alignment vertical="center"/>
    </xf>
    <xf numFmtId="6" fontId="4" fillId="0" borderId="151" xfId="0" applyNumberFormat="1" applyFont="1" applyBorder="1" applyAlignment="1">
      <alignment vertical="center"/>
    </xf>
    <xf numFmtId="6" fontId="4" fillId="0" borderId="152" xfId="0" applyNumberFormat="1" applyFont="1" applyBorder="1" applyAlignment="1">
      <alignment vertical="center"/>
    </xf>
    <xf numFmtId="6" fontId="4" fillId="0" borderId="131" xfId="0" applyNumberFormat="1" applyFont="1" applyBorder="1" applyAlignment="1">
      <alignment vertical="center"/>
    </xf>
    <xf numFmtId="0" fontId="6" fillId="0" borderId="77" xfId="0" applyFont="1" applyBorder="1" applyAlignment="1">
      <alignment horizontal="left" indent="1"/>
    </xf>
    <xf numFmtId="9" fontId="4" fillId="0" borderId="78" xfId="3" applyFont="1" applyBorder="1" applyAlignment="1">
      <alignment vertical="center"/>
    </xf>
    <xf numFmtId="9" fontId="4" fillId="0" borderId="153" xfId="3" applyFont="1" applyBorder="1" applyAlignment="1">
      <alignment vertical="center"/>
    </xf>
    <xf numFmtId="9" fontId="4" fillId="0" borderId="86" xfId="3" applyFont="1" applyBorder="1" applyAlignment="1">
      <alignment vertical="center"/>
    </xf>
    <xf numFmtId="9" fontId="4" fillId="0" borderId="79" xfId="3" applyFont="1" applyBorder="1" applyAlignment="1">
      <alignment vertical="center"/>
    </xf>
    <xf numFmtId="0" fontId="6" fillId="0" borderId="155" xfId="0" applyFont="1" applyBorder="1" applyAlignment="1">
      <alignment horizontal="left" indent="1"/>
    </xf>
    <xf numFmtId="164" fontId="5" fillId="2" borderId="143" xfId="15" applyNumberFormat="1" applyFont="1" applyFill="1" applyBorder="1" applyAlignment="1">
      <alignment vertical="center"/>
    </xf>
    <xf numFmtId="164" fontId="5" fillId="2" borderId="157" xfId="15" applyNumberFormat="1" applyFont="1" applyFill="1" applyBorder="1" applyAlignment="1">
      <alignment vertical="center"/>
    </xf>
    <xf numFmtId="164" fontId="5" fillId="2" borderId="158" xfId="15" applyNumberFormat="1" applyFont="1" applyFill="1" applyBorder="1" applyAlignment="1">
      <alignment vertical="center"/>
    </xf>
    <xf numFmtId="164" fontId="5" fillId="2" borderId="154" xfId="15" applyNumberFormat="1" applyFont="1" applyFill="1" applyBorder="1" applyAlignment="1">
      <alignment vertical="center"/>
    </xf>
    <xf numFmtId="5" fontId="6" fillId="2" borderId="78" xfId="11" applyNumberFormat="1" applyFont="1" applyFill="1" applyBorder="1" applyAlignment="1">
      <alignment vertical="center"/>
    </xf>
    <xf numFmtId="43" fontId="6" fillId="2" borderId="154" xfId="12" applyNumberFormat="1" applyFont="1" applyFill="1" applyBorder="1" applyAlignment="1">
      <alignment vertical="center"/>
    </xf>
    <xf numFmtId="9" fontId="4" fillId="0" borderId="143" xfId="3" applyFont="1" applyBorder="1" applyAlignment="1">
      <alignment vertical="center"/>
    </xf>
    <xf numFmtId="9" fontId="4" fillId="0" borderId="157" xfId="3" applyFont="1" applyBorder="1" applyAlignment="1">
      <alignment vertical="center"/>
    </xf>
    <xf numFmtId="9" fontId="4" fillId="0" borderId="158" xfId="3" applyFont="1" applyBorder="1" applyAlignment="1">
      <alignment vertical="center"/>
    </xf>
    <xf numFmtId="9" fontId="4" fillId="0" borderId="154" xfId="3" applyFont="1" applyBorder="1" applyAlignment="1">
      <alignment vertical="center"/>
    </xf>
    <xf numFmtId="164" fontId="5" fillId="2" borderId="156" xfId="15" applyNumberFormat="1" applyFont="1" applyFill="1" applyBorder="1" applyAlignment="1">
      <alignment vertical="center"/>
    </xf>
    <xf numFmtId="164" fontId="5" fillId="2" borderId="145" xfId="15" applyNumberFormat="1" applyFont="1" applyFill="1" applyBorder="1" applyAlignment="1">
      <alignment vertical="center"/>
    </xf>
    <xf numFmtId="164" fontId="5" fillId="2" borderId="164" xfId="15" applyNumberFormat="1" applyFont="1" applyFill="1" applyBorder="1" applyAlignment="1">
      <alignment vertical="center"/>
    </xf>
    <xf numFmtId="164" fontId="5" fillId="2" borderId="159" xfId="15" applyNumberFormat="1" applyFont="1" applyFill="1" applyBorder="1" applyAlignment="1">
      <alignment vertical="center"/>
    </xf>
    <xf numFmtId="0" fontId="5" fillId="0" borderId="0" xfId="10" applyFont="1" applyBorder="1" applyAlignment="1">
      <alignment horizontal="left" vertical="center"/>
    </xf>
    <xf numFmtId="0" fontId="27" fillId="0" borderId="14" xfId="55" applyFont="1" applyBorder="1" applyAlignment="1">
      <alignment horizontal="left" vertical="center" indent="1"/>
    </xf>
    <xf numFmtId="6" fontId="28" fillId="0" borderId="15" xfId="55" applyNumberFormat="1" applyFont="1" applyBorder="1" applyAlignment="1">
      <alignment vertical="center"/>
    </xf>
    <xf numFmtId="0" fontId="27" fillId="0" borderId="77" xfId="55" applyFont="1" applyBorder="1" applyAlignment="1">
      <alignment horizontal="left" vertical="center" indent="1"/>
    </xf>
    <xf numFmtId="6" fontId="28" fillId="0" borderId="79" xfId="55" applyNumberFormat="1" applyFont="1" applyBorder="1" applyAlignment="1">
      <alignment vertical="center"/>
    </xf>
    <xf numFmtId="0" fontId="27" fillId="0" borderId="155" xfId="55" applyFont="1" applyBorder="1" applyAlignment="1">
      <alignment horizontal="left" vertical="center" indent="1"/>
    </xf>
    <xf numFmtId="6" fontId="28" fillId="0" borderId="154" xfId="55" applyNumberFormat="1" applyFont="1" applyBorder="1" applyAlignment="1">
      <alignment vertical="center"/>
    </xf>
    <xf numFmtId="0" fontId="27" fillId="0" borderId="163" xfId="55" applyFont="1" applyBorder="1" applyAlignment="1">
      <alignment horizontal="left" vertical="center" indent="1"/>
    </xf>
    <xf numFmtId="6" fontId="28" fillId="0" borderId="131" xfId="55" applyNumberFormat="1" applyFont="1" applyBorder="1" applyAlignment="1">
      <alignment vertical="center"/>
    </xf>
    <xf numFmtId="9" fontId="28" fillId="0" borderId="154" xfId="3" applyFont="1" applyBorder="1" applyAlignment="1">
      <alignment vertical="center"/>
    </xf>
    <xf numFmtId="6" fontId="28" fillId="0" borderId="159" xfId="55" applyNumberFormat="1" applyFont="1" applyBorder="1" applyAlignment="1">
      <alignment vertical="center"/>
    </xf>
    <xf numFmtId="0" fontId="27" fillId="0" borderId="134" xfId="55" applyFont="1" applyBorder="1" applyAlignment="1">
      <alignment horizontal="left" vertical="center" indent="1"/>
    </xf>
    <xf numFmtId="6" fontId="28" fillId="0" borderId="134" xfId="55" applyNumberFormat="1" applyFont="1" applyBorder="1" applyAlignment="1">
      <alignment vertical="center"/>
    </xf>
    <xf numFmtId="0" fontId="26" fillId="0" borderId="77" xfId="55" applyFont="1" applyBorder="1" applyAlignment="1">
      <alignment horizontal="left" vertical="center" indent="1"/>
    </xf>
    <xf numFmtId="9" fontId="28" fillId="0" borderId="131" xfId="3" applyFont="1" applyBorder="1" applyAlignment="1">
      <alignment vertical="center"/>
    </xf>
    <xf numFmtId="0" fontId="6" fillId="0" borderId="14" xfId="0" applyFont="1" applyFill="1" applyBorder="1" applyAlignment="1">
      <alignment horizontal="left" vertical="center" indent="1"/>
    </xf>
    <xf numFmtId="0" fontId="6" fillId="0" borderId="15" xfId="0" applyFont="1" applyFill="1" applyBorder="1" applyAlignment="1">
      <alignment vertical="center"/>
    </xf>
    <xf numFmtId="0" fontId="6" fillId="2" borderId="77" xfId="0" applyFont="1" applyFill="1" applyBorder="1" applyAlignment="1">
      <alignment horizontal="left" vertical="center" indent="1"/>
    </xf>
    <xf numFmtId="9" fontId="6" fillId="2" borderId="79" xfId="3" applyFont="1" applyFill="1" applyBorder="1" applyAlignment="1">
      <alignment vertical="center"/>
    </xf>
    <xf numFmtId="0" fontId="6" fillId="0" borderId="77" xfId="0" applyFont="1" applyBorder="1" applyAlignment="1">
      <alignment horizontal="left" vertical="center" indent="1"/>
    </xf>
    <xf numFmtId="9" fontId="6" fillId="0" borderId="79" xfId="0" applyNumberFormat="1" applyFont="1" applyBorder="1" applyAlignment="1">
      <alignment vertical="center"/>
    </xf>
    <xf numFmtId="10" fontId="6" fillId="0" borderId="154" xfId="0" applyNumberFormat="1" applyFont="1" applyBorder="1" applyAlignment="1">
      <alignment vertical="center"/>
    </xf>
    <xf numFmtId="0" fontId="6" fillId="0" borderId="155" xfId="0" applyFont="1" applyBorder="1" applyAlignment="1">
      <alignment horizontal="left" vertical="center" indent="1"/>
    </xf>
    <xf numFmtId="10" fontId="6" fillId="0" borderId="159" xfId="3" applyNumberFormat="1" applyFont="1" applyBorder="1" applyAlignment="1">
      <alignment vertical="center"/>
    </xf>
    <xf numFmtId="0" fontId="8" fillId="0" borderId="16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 vertical="center"/>
    </xf>
    <xf numFmtId="0" fontId="6" fillId="0" borderId="146" xfId="10" applyFont="1" applyBorder="1" applyAlignment="1">
      <alignment horizontal="left" vertical="center"/>
    </xf>
    <xf numFmtId="164" fontId="6" fillId="0" borderId="146" xfId="12" applyNumberFormat="1" applyFont="1" applyBorder="1" applyAlignment="1">
      <alignment vertical="center"/>
    </xf>
    <xf numFmtId="0" fontId="4" fillId="0" borderId="147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0" applyFont="1"/>
    <xf numFmtId="0" fontId="6" fillId="0" borderId="21" xfId="10" applyFont="1" applyBorder="1" applyAlignment="1">
      <alignment horizontal="left" vertical="center" indent="1"/>
    </xf>
    <xf numFmtId="0" fontId="6" fillId="0" borderId="152" xfId="10" applyFont="1" applyBorder="1" applyAlignment="1">
      <alignment horizontal="left" vertical="center" indent="1"/>
    </xf>
    <xf numFmtId="0" fontId="6" fillId="0" borderId="164" xfId="10" applyFont="1" applyBorder="1" applyAlignment="1">
      <alignment horizontal="left" vertical="center" indent="1"/>
    </xf>
    <xf numFmtId="0" fontId="6" fillId="0" borderId="78" xfId="10" applyFont="1" applyBorder="1" applyAlignment="1">
      <alignment horizontal="left" vertical="center" indent="1"/>
    </xf>
    <xf numFmtId="9" fontId="10" fillId="0" borderId="0" xfId="3" applyFont="1"/>
    <xf numFmtId="0" fontId="6" fillId="0" borderId="17" xfId="0" applyFont="1" applyFill="1" applyBorder="1" applyAlignment="1">
      <alignment horizontal="left" indent="1"/>
    </xf>
    <xf numFmtId="6" fontId="4" fillId="0" borderId="166" xfId="8" applyNumberFormat="1" applyFont="1" applyFill="1" applyBorder="1" applyAlignment="1">
      <alignment vertical="center"/>
    </xf>
    <xf numFmtId="6" fontId="19" fillId="0" borderId="167" xfId="0" applyNumberFormat="1" applyFont="1" applyBorder="1" applyAlignment="1">
      <alignment horizontal="right" vertical="center"/>
    </xf>
    <xf numFmtId="6" fontId="20" fillId="0" borderId="168" xfId="0" applyNumberFormat="1" applyFont="1" applyBorder="1" applyAlignment="1">
      <alignment horizontal="right" vertical="center"/>
    </xf>
    <xf numFmtId="6" fontId="19" fillId="0" borderId="166" xfId="0" applyNumberFormat="1" applyFont="1" applyBorder="1" applyAlignment="1">
      <alignment horizontal="right" vertical="center"/>
    </xf>
    <xf numFmtId="3" fontId="19" fillId="0" borderId="168" xfId="0" applyNumberFormat="1" applyFont="1" applyBorder="1" applyAlignment="1">
      <alignment horizontal="right" vertical="center"/>
    </xf>
    <xf numFmtId="0" fontId="19" fillId="0" borderId="169" xfId="0" applyFont="1" applyBorder="1" applyAlignment="1">
      <alignment horizontal="right" vertical="center"/>
    </xf>
    <xf numFmtId="6" fontId="19" fillId="0" borderId="168" xfId="0" applyNumberFormat="1" applyFont="1" applyBorder="1" applyAlignment="1">
      <alignment horizontal="right" vertical="center"/>
    </xf>
    <xf numFmtId="6" fontId="19" fillId="0" borderId="169" xfId="0" applyNumberFormat="1" applyFont="1" applyBorder="1" applyAlignment="1">
      <alignment horizontal="right" vertical="center"/>
    </xf>
    <xf numFmtId="6" fontId="0" fillId="0" borderId="94" xfId="0" applyNumberFormat="1" applyBorder="1" applyAlignment="1">
      <alignment vertical="center" shrinkToFit="1"/>
    </xf>
    <xf numFmtId="6" fontId="19" fillId="0" borderId="170" xfId="0" applyNumberFormat="1" applyFont="1" applyBorder="1" applyAlignment="1">
      <alignment horizontal="right" vertical="center" shrinkToFit="1"/>
    </xf>
    <xf numFmtId="6" fontId="0" fillId="0" borderId="95" xfId="0" applyNumberFormat="1" applyBorder="1" applyAlignment="1">
      <alignment vertical="center" shrinkToFit="1"/>
    </xf>
    <xf numFmtId="6" fontId="19" fillId="0" borderId="104" xfId="0" applyNumberFormat="1" applyFont="1" applyBorder="1" applyAlignment="1">
      <alignment horizontal="right" vertical="center" shrinkToFit="1"/>
    </xf>
    <xf numFmtId="6" fontId="4" fillId="0" borderId="135" xfId="8" applyNumberFormat="1" applyFont="1" applyFill="1" applyBorder="1" applyAlignment="1">
      <alignment horizontal="center" vertical="center"/>
    </xf>
    <xf numFmtId="6" fontId="19" fillId="0" borderId="171" xfId="0" applyNumberFormat="1" applyFont="1" applyBorder="1" applyAlignment="1">
      <alignment horizontal="right" vertical="center" shrinkToFit="1"/>
    </xf>
    <xf numFmtId="6" fontId="0" fillId="0" borderId="172" xfId="0" applyNumberFormat="1" applyBorder="1" applyAlignment="1">
      <alignment vertical="center" shrinkToFit="1"/>
    </xf>
    <xf numFmtId="0" fontId="27" fillId="0" borderId="77" xfId="55" quotePrefix="1" applyFont="1" applyBorder="1" applyAlignment="1">
      <alignment horizontal="left" vertical="center" indent="1"/>
    </xf>
    <xf numFmtId="0" fontId="27" fillId="0" borderId="155" xfId="55" quotePrefix="1" applyFont="1" applyBorder="1" applyAlignment="1">
      <alignment horizontal="left" vertical="center" indent="1"/>
    </xf>
    <xf numFmtId="0" fontId="27" fillId="0" borderId="163" xfId="55" quotePrefix="1" applyFont="1" applyBorder="1" applyAlignment="1">
      <alignment horizontal="left" vertical="center" indent="1"/>
    </xf>
    <xf numFmtId="0" fontId="8" fillId="0" borderId="81" xfId="10" applyFont="1" applyBorder="1" applyAlignment="1">
      <alignment horizontal="center" vertical="center"/>
    </xf>
    <xf numFmtId="0" fontId="8" fillId="0" borderId="161" xfId="10" applyFont="1" applyBorder="1" applyAlignment="1">
      <alignment horizontal="center" vertical="center"/>
    </xf>
    <xf numFmtId="0" fontId="8" fillId="0" borderId="162" xfId="0" applyFont="1" applyBorder="1" applyAlignment="1">
      <alignment vertical="center"/>
    </xf>
    <xf numFmtId="0" fontId="8" fillId="0" borderId="61" xfId="10" applyFont="1" applyBorder="1" applyAlignment="1">
      <alignment horizontal="center" vertical="center"/>
    </xf>
    <xf numFmtId="37" fontId="6" fillId="0" borderId="78" xfId="12" applyNumberFormat="1" applyFont="1" applyBorder="1" applyAlignment="1">
      <alignment vertical="center"/>
    </xf>
    <xf numFmtId="37" fontId="6" fillId="0" borderId="79" xfId="12" applyNumberFormat="1" applyFont="1" applyBorder="1" applyAlignment="1">
      <alignment vertical="center"/>
    </xf>
    <xf numFmtId="0" fontId="6" fillId="0" borderId="165" xfId="0" applyFont="1" applyBorder="1" applyAlignment="1">
      <alignment horizontal="left" vertical="top" indent="1"/>
    </xf>
    <xf numFmtId="43" fontId="24" fillId="0" borderId="44" xfId="2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14" xfId="0" applyFont="1" applyBorder="1" applyAlignment="1">
      <alignment horizontal="center" vertical="center"/>
    </xf>
    <xf numFmtId="6" fontId="19" fillId="0" borderId="137" xfId="0" applyNumberFormat="1" applyFont="1" applyBorder="1" applyAlignment="1">
      <alignment horizontal="right" vertical="center" shrinkToFit="1"/>
    </xf>
    <xf numFmtId="0" fontId="0" fillId="0" borderId="92" xfId="0" applyBorder="1" applyAlignment="1">
      <alignment vertical="center" shrinkToFit="1"/>
    </xf>
    <xf numFmtId="0" fontId="12" fillId="3" borderId="44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41" fontId="4" fillId="0" borderId="102" xfId="6" applyFont="1" applyFill="1" applyBorder="1" applyAlignment="1">
      <alignment vertical="center"/>
    </xf>
    <xf numFmtId="0" fontId="0" fillId="0" borderId="95" xfId="0" applyBorder="1" applyAlignment="1">
      <alignment vertical="center"/>
    </xf>
    <xf numFmtId="6" fontId="19" fillId="0" borderId="0" xfId="0" applyNumberFormat="1" applyFont="1" applyBorder="1" applyAlignment="1">
      <alignment horizontal="right" vertical="center" shrinkToFit="1"/>
    </xf>
    <xf numFmtId="0" fontId="0" fillId="0" borderId="94" xfId="0" applyBorder="1" applyAlignment="1">
      <alignment vertical="center" shrinkToFit="1"/>
    </xf>
    <xf numFmtId="6" fontId="19" fillId="0" borderId="138" xfId="0" applyNumberFormat="1" applyFont="1" applyBorder="1" applyAlignment="1">
      <alignment horizontal="right" vertical="center" shrinkToFit="1"/>
    </xf>
    <xf numFmtId="0" fontId="0" fillId="0" borderId="96" xfId="0" applyBorder="1" applyAlignment="1">
      <alignment vertical="center" shrinkToFit="1"/>
    </xf>
    <xf numFmtId="6" fontId="19" fillId="0" borderId="141" xfId="0" applyNumberFormat="1" applyFont="1" applyBorder="1" applyAlignment="1">
      <alignment horizontal="right" vertical="center" shrinkToFit="1"/>
    </xf>
    <xf numFmtId="0" fontId="0" fillId="0" borderId="100" xfId="0" applyBorder="1" applyAlignment="1">
      <alignment vertical="center" shrinkToFit="1"/>
    </xf>
    <xf numFmtId="0" fontId="6" fillId="0" borderId="173" xfId="0" applyFont="1" applyBorder="1" applyAlignment="1">
      <alignment horizontal="left" vertical="top"/>
    </xf>
    <xf numFmtId="0" fontId="6" fillId="0" borderId="174" xfId="0" applyFont="1" applyBorder="1" applyAlignment="1">
      <alignment horizontal="center"/>
    </xf>
    <xf numFmtId="14" fontId="17" fillId="0" borderId="174" xfId="5" applyNumberFormat="1" applyFont="1" applyBorder="1"/>
    <xf numFmtId="165" fontId="6" fillId="0" borderId="174" xfId="5" applyNumberFormat="1" applyFont="1" applyBorder="1" applyAlignment="1">
      <alignment horizontal="center"/>
    </xf>
    <xf numFmtId="164" fontId="6" fillId="0" borderId="175" xfId="5" applyNumberFormat="1" applyFont="1" applyBorder="1" applyAlignment="1">
      <alignment horizontal="center"/>
    </xf>
    <xf numFmtId="164" fontId="29" fillId="0" borderId="13" xfId="5" applyNumberFormat="1" applyFont="1" applyBorder="1"/>
    <xf numFmtId="165" fontId="6" fillId="0" borderId="174" xfId="5" applyNumberFormat="1" applyFont="1" applyBorder="1"/>
    <xf numFmtId="164" fontId="6" fillId="0" borderId="175" xfId="5" applyNumberFormat="1" applyFont="1" applyBorder="1"/>
    <xf numFmtId="167" fontId="8" fillId="5" borderId="78" xfId="37" applyNumberFormat="1" applyFont="1" applyFill="1" applyBorder="1" applyAlignment="1">
      <alignment horizontal="center"/>
    </xf>
    <xf numFmtId="6" fontId="8" fillId="5" borderId="78" xfId="5" applyNumberFormat="1" applyFont="1" applyFill="1" applyBorder="1"/>
    <xf numFmtId="6" fontId="8" fillId="5" borderId="64" xfId="5" applyNumberFormat="1" applyFont="1" applyFill="1" applyBorder="1"/>
  </cellXfs>
  <cellStyles count="56">
    <cellStyle name="Comma" xfId="5" builtinId="3"/>
    <cellStyle name="Comma [0]" xfId="6" builtinId="6"/>
    <cellStyle name="Comma [0] 2" xfId="18"/>
    <cellStyle name="Comma 2" xfId="12"/>
    <cellStyle name="Comma 2 2" xfId="19"/>
    <cellStyle name="Comma 2 3" xfId="20"/>
    <cellStyle name="Comma 3" xfId="15"/>
    <cellStyle name="Comma 4" xfId="16"/>
    <cellStyle name="Comma 4 2" xfId="21"/>
    <cellStyle name="Comma 4 3" xfId="48"/>
    <cellStyle name="Comma 5" xfId="22"/>
    <cellStyle name="Comma 6" xfId="23"/>
    <cellStyle name="Comma 7" xfId="24"/>
    <cellStyle name="Comma 8" xfId="47"/>
    <cellStyle name="Comma 9" xfId="46"/>
    <cellStyle name="Currency" xfId="7" builtinId="4"/>
    <cellStyle name="Currency [0]" xfId="8" builtinId="7"/>
    <cellStyle name="Currency [0] 2" xfId="25"/>
    <cellStyle name="Currency 2" xfId="11"/>
    <cellStyle name="Currency 2 2" xfId="26"/>
    <cellStyle name="Currency 2 3" xfId="27"/>
    <cellStyle name="Currency 3" xfId="17"/>
    <cellStyle name="Currency 3 2" xfId="28"/>
    <cellStyle name="Currency 4" xfId="29"/>
    <cellStyle name="Currency 4 2" xfId="30"/>
    <cellStyle name="Currency 5" xfId="31"/>
    <cellStyle name="Currency 6" xfId="32"/>
    <cellStyle name="Currency 7" xfId="44"/>
    <cellStyle name="Currency 8" xfId="50"/>
    <cellStyle name="Currency 9" xfId="49"/>
    <cellStyle name="Normal" xfId="0" builtinId="0"/>
    <cellStyle name="Normal 2" xfId="1"/>
    <cellStyle name="Normal 2 2" xfId="33"/>
    <cellStyle name="Normal 2 3" xfId="40"/>
    <cellStyle name="Normal 3" xfId="2"/>
    <cellStyle name="Normal 3 2" xfId="10"/>
    <cellStyle name="Normal 3 2 2" xfId="51"/>
    <cellStyle name="Normal 3 3" xfId="34"/>
    <cellStyle name="Normal 3 4" xfId="41"/>
    <cellStyle name="Normal 3 5" xfId="55"/>
    <cellStyle name="Normal 4" xfId="9"/>
    <cellStyle name="Normal 4 2" xfId="52"/>
    <cellStyle name="Normal 5" xfId="35"/>
    <cellStyle name="Normal 6" xfId="38"/>
    <cellStyle name="Normal 7" xfId="43"/>
    <cellStyle name="Percent" xfId="3" builtinId="5"/>
    <cellStyle name="Percent 2" xfId="4"/>
    <cellStyle name="Percent 2 2" xfId="13"/>
    <cellStyle name="Percent 2 2 2" xfId="53"/>
    <cellStyle name="Percent 2 3" xfId="42"/>
    <cellStyle name="Percent 3" xfId="14"/>
    <cellStyle name="Percent 3 2" xfId="54"/>
    <cellStyle name="Percent 4" xfId="36"/>
    <cellStyle name="Percent 5" xfId="37"/>
    <cellStyle name="Percent 6" xfId="39"/>
    <cellStyle name="Percent 7" xfId="4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topLeftCell="A40" zoomScale="190" zoomScaleNormal="190" workbookViewId="0">
      <selection activeCell="D57" sqref="D57"/>
    </sheetView>
  </sheetViews>
  <sheetFormatPr defaultRowHeight="12.75" x14ac:dyDescent="0.2"/>
  <cols>
    <col min="1" max="1" width="4.7109375" style="407" customWidth="1"/>
    <col min="2" max="2" width="4.28515625" style="407" customWidth="1"/>
    <col min="3" max="3" width="1.85546875" style="407" customWidth="1"/>
    <col min="4" max="4" width="37" style="408" customWidth="1"/>
    <col min="5" max="5" width="14.28515625" style="409" customWidth="1"/>
    <col min="6" max="6" width="12.140625" style="409" customWidth="1"/>
    <col min="7" max="7" width="1.140625" style="409" customWidth="1"/>
    <col min="8" max="8" width="12.85546875" style="409" customWidth="1"/>
    <col min="9" max="9" width="1.42578125" style="409" customWidth="1"/>
  </cols>
  <sheetData>
    <row r="1" spans="1:9" s="1" customFormat="1" ht="3.6" customHeight="1" x14ac:dyDescent="0.2">
      <c r="A1" s="306"/>
      <c r="B1" s="307"/>
      <c r="C1" s="308"/>
      <c r="D1" s="309"/>
      <c r="E1" s="310"/>
      <c r="F1" s="310"/>
      <c r="G1" s="310"/>
      <c r="H1" s="310"/>
      <c r="I1" s="311"/>
    </row>
    <row r="2" spans="1:9" s="1" customFormat="1" ht="14.1" customHeight="1" x14ac:dyDescent="0.2">
      <c r="A2" s="312">
        <v>1</v>
      </c>
      <c r="B2" s="313" t="s">
        <v>0</v>
      </c>
      <c r="C2" s="314"/>
      <c r="D2" s="315"/>
      <c r="E2" s="316"/>
      <c r="F2" s="316"/>
      <c r="G2" s="316"/>
      <c r="H2" s="316"/>
      <c r="I2" s="317"/>
    </row>
    <row r="3" spans="1:9" s="1" customFormat="1" ht="14.1" customHeight="1" x14ac:dyDescent="0.2">
      <c r="A3" s="312">
        <v>2</v>
      </c>
      <c r="B3" s="313" t="s">
        <v>0</v>
      </c>
      <c r="C3" s="314"/>
      <c r="D3" s="143" t="s">
        <v>6</v>
      </c>
      <c r="E3" s="141">
        <v>400000</v>
      </c>
      <c r="F3" s="318"/>
      <c r="G3" s="319">
        <v>250000</v>
      </c>
      <c r="H3" s="320"/>
      <c r="I3" s="317"/>
    </row>
    <row r="4" spans="1:9" s="1" customFormat="1" ht="14.1" customHeight="1" x14ac:dyDescent="0.2">
      <c r="A4" s="312"/>
      <c r="B4" s="313"/>
      <c r="C4" s="314"/>
      <c r="D4" s="144" t="s">
        <v>120</v>
      </c>
      <c r="E4" s="321">
        <v>-20000</v>
      </c>
      <c r="F4" s="322"/>
      <c r="G4" s="323">
        <v>20000</v>
      </c>
      <c r="H4" s="324"/>
      <c r="I4" s="317"/>
    </row>
    <row r="5" spans="1:9" s="1" customFormat="1" ht="14.1" customHeight="1" x14ac:dyDescent="0.2">
      <c r="A5" s="312"/>
      <c r="B5" s="313"/>
      <c r="C5" s="314"/>
      <c r="D5" s="144" t="s">
        <v>7</v>
      </c>
      <c r="E5" s="259">
        <f>SUM(E3:E4)</f>
        <v>380000</v>
      </c>
      <c r="F5" s="325"/>
      <c r="G5" s="326"/>
      <c r="H5" s="327"/>
      <c r="I5" s="317"/>
    </row>
    <row r="6" spans="1:9" s="1" customFormat="1" ht="14.1" customHeight="1" x14ac:dyDescent="0.2">
      <c r="A6" s="312"/>
      <c r="B6" s="313"/>
      <c r="C6" s="314"/>
      <c r="D6" s="144" t="s">
        <v>140</v>
      </c>
      <c r="E6" s="328" t="s">
        <v>8</v>
      </c>
      <c r="F6" s="329" t="s">
        <v>9</v>
      </c>
      <c r="G6" s="330"/>
      <c r="H6" s="331" t="s">
        <v>10</v>
      </c>
      <c r="I6" s="317"/>
    </row>
    <row r="7" spans="1:9" s="1" customFormat="1" ht="14.1" customHeight="1" x14ac:dyDescent="0.2">
      <c r="A7" s="312"/>
      <c r="B7" s="313"/>
      <c r="C7" s="314"/>
      <c r="D7" s="144" t="s">
        <v>121</v>
      </c>
      <c r="E7" s="332">
        <v>190150</v>
      </c>
      <c r="F7" s="333"/>
      <c r="G7" s="334"/>
      <c r="H7" s="335">
        <v>46278.75</v>
      </c>
      <c r="I7" s="317"/>
    </row>
    <row r="8" spans="1:9" s="1" customFormat="1" ht="14.1" customHeight="1" x14ac:dyDescent="0.2">
      <c r="A8" s="312"/>
      <c r="B8" s="313"/>
      <c r="C8" s="314"/>
      <c r="D8" s="144" t="s">
        <v>122</v>
      </c>
      <c r="E8" s="336">
        <f>+E9-E7</f>
        <v>189850</v>
      </c>
      <c r="F8" s="337">
        <v>0.33</v>
      </c>
      <c r="G8" s="338"/>
      <c r="H8" s="339">
        <f>+F8*E8</f>
        <v>62650.5</v>
      </c>
      <c r="I8" s="317"/>
    </row>
    <row r="9" spans="1:9" s="1" customFormat="1" ht="14.1" customHeight="1" x14ac:dyDescent="0.2">
      <c r="A9" s="312"/>
      <c r="B9" s="313"/>
      <c r="C9" s="314"/>
      <c r="D9" s="340" t="s">
        <v>11</v>
      </c>
      <c r="E9" s="341">
        <f>+E5</f>
        <v>380000</v>
      </c>
      <c r="F9" s="342"/>
      <c r="G9" s="343"/>
      <c r="H9" s="344">
        <f>SUM(H7:H8)</f>
        <v>108929.25</v>
      </c>
      <c r="I9" s="317"/>
    </row>
    <row r="10" spans="1:9" s="1" customFormat="1" ht="13.5" customHeight="1" x14ac:dyDescent="0.2">
      <c r="A10" s="312"/>
      <c r="B10" s="313"/>
      <c r="C10" s="314"/>
      <c r="D10" s="345"/>
      <c r="E10" s="346"/>
      <c r="F10" s="346"/>
      <c r="G10" s="316"/>
      <c r="H10" s="316"/>
      <c r="I10" s="317"/>
    </row>
    <row r="11" spans="1:9" s="1" customFormat="1" ht="13.5" customHeight="1" x14ac:dyDescent="0.2">
      <c r="A11" s="312">
        <v>3</v>
      </c>
      <c r="B11" s="313"/>
      <c r="C11" s="314"/>
      <c r="D11" s="378" t="s">
        <v>152</v>
      </c>
      <c r="E11" s="379">
        <v>40000</v>
      </c>
      <c r="F11" s="346"/>
      <c r="G11" s="316"/>
      <c r="H11" s="316"/>
      <c r="I11" s="317"/>
    </row>
    <row r="12" spans="1:9" s="1" customFormat="1" ht="13.5" customHeight="1" x14ac:dyDescent="0.2">
      <c r="A12" s="312"/>
      <c r="B12" s="313"/>
      <c r="C12" s="314"/>
      <c r="D12" s="380" t="s">
        <v>153</v>
      </c>
      <c r="E12" s="381">
        <v>70000</v>
      </c>
      <c r="F12" s="346"/>
      <c r="G12" s="316"/>
      <c r="H12" s="316"/>
      <c r="I12" s="317"/>
    </row>
    <row r="13" spans="1:9" s="1" customFormat="1" ht="13.5" customHeight="1" x14ac:dyDescent="0.2">
      <c r="A13" s="312"/>
      <c r="B13" s="313"/>
      <c r="C13" s="314"/>
      <c r="D13" s="431" t="s">
        <v>154</v>
      </c>
      <c r="E13" s="381">
        <f>+E11</f>
        <v>40000</v>
      </c>
      <c r="F13" s="346"/>
      <c r="G13" s="316"/>
      <c r="H13" s="316"/>
      <c r="I13" s="317"/>
    </row>
    <row r="14" spans="1:9" s="1" customFormat="1" ht="13.5" customHeight="1" x14ac:dyDescent="0.2">
      <c r="A14" s="312"/>
      <c r="B14" s="313"/>
      <c r="C14" s="314"/>
      <c r="D14" s="432" t="s">
        <v>155</v>
      </c>
      <c r="E14" s="383">
        <f>+E12</f>
        <v>70000</v>
      </c>
      <c r="F14" s="346"/>
      <c r="G14" s="316"/>
      <c r="H14" s="316"/>
      <c r="I14" s="317"/>
    </row>
    <row r="15" spans="1:9" s="1" customFormat="1" ht="13.5" customHeight="1" x14ac:dyDescent="0.2">
      <c r="A15" s="312"/>
      <c r="B15" s="313"/>
      <c r="C15" s="314"/>
      <c r="D15" s="433" t="s">
        <v>156</v>
      </c>
      <c r="E15" s="385">
        <f>+E14-E13</f>
        <v>30000</v>
      </c>
      <c r="F15" s="346"/>
      <c r="G15" s="316"/>
      <c r="H15" s="316"/>
      <c r="I15" s="317"/>
    </row>
    <row r="16" spans="1:9" s="1" customFormat="1" ht="13.5" customHeight="1" x14ac:dyDescent="0.2">
      <c r="A16" s="312"/>
      <c r="B16" s="313"/>
      <c r="C16" s="314"/>
      <c r="D16" s="345"/>
      <c r="E16" s="346"/>
      <c r="F16" s="346"/>
      <c r="G16" s="316"/>
      <c r="H16" s="316"/>
      <c r="I16" s="317"/>
    </row>
    <row r="17" spans="1:9" s="1" customFormat="1" ht="14.1" customHeight="1" x14ac:dyDescent="0.25">
      <c r="A17" s="312"/>
      <c r="B17" s="313" t="s">
        <v>0</v>
      </c>
      <c r="C17" s="314"/>
      <c r="D17" s="347" t="s">
        <v>123</v>
      </c>
      <c r="E17" s="348"/>
      <c r="F17" s="349"/>
      <c r="G17" s="350"/>
      <c r="H17" s="351"/>
      <c r="I17" s="317"/>
    </row>
    <row r="18" spans="1:9" s="1" customFormat="1" ht="14.1" customHeight="1" x14ac:dyDescent="0.2">
      <c r="A18" s="312"/>
      <c r="B18" s="313"/>
      <c r="C18" s="314"/>
      <c r="D18" s="352" t="s">
        <v>124</v>
      </c>
      <c r="E18" s="353">
        <v>30000</v>
      </c>
      <c r="F18" s="354">
        <v>30000</v>
      </c>
      <c r="G18" s="355">
        <v>20002</v>
      </c>
      <c r="H18" s="356">
        <v>30000</v>
      </c>
      <c r="I18" s="317"/>
    </row>
    <row r="19" spans="1:9" s="1" customFormat="1" ht="14.1" customHeight="1" x14ac:dyDescent="0.2">
      <c r="A19" s="312"/>
      <c r="B19" s="313"/>
      <c r="C19" s="314"/>
      <c r="D19" s="357" t="s">
        <v>125</v>
      </c>
      <c r="E19" s="358">
        <v>0.15</v>
      </c>
      <c r="F19" s="359">
        <v>0.2</v>
      </c>
      <c r="G19" s="360">
        <v>2.15</v>
      </c>
      <c r="H19" s="361">
        <v>0.33</v>
      </c>
      <c r="I19" s="317"/>
    </row>
    <row r="20" spans="1:9" s="1" customFormat="1" ht="14.1" customHeight="1" x14ac:dyDescent="0.2">
      <c r="A20" s="312"/>
      <c r="B20" s="313"/>
      <c r="C20" s="314"/>
      <c r="D20" s="362" t="s">
        <v>126</v>
      </c>
      <c r="E20" s="363">
        <f>+E19*E18</f>
        <v>4500</v>
      </c>
      <c r="F20" s="364">
        <f t="shared" ref="F20:H20" si="0">+F19*F18</f>
        <v>6000</v>
      </c>
      <c r="G20" s="365">
        <f t="shared" si="0"/>
        <v>43004.299999999996</v>
      </c>
      <c r="H20" s="366">
        <f t="shared" si="0"/>
        <v>9900</v>
      </c>
      <c r="I20" s="317"/>
    </row>
    <row r="21" spans="1:9" s="1" customFormat="1" ht="15.75" customHeight="1" x14ac:dyDescent="0.2">
      <c r="A21" s="312"/>
      <c r="B21" s="313"/>
      <c r="C21" s="314"/>
      <c r="D21" s="345" t="s">
        <v>157</v>
      </c>
      <c r="E21" s="346"/>
      <c r="F21" s="346"/>
      <c r="G21" s="316"/>
      <c r="H21" s="316"/>
      <c r="I21" s="317"/>
    </row>
    <row r="22" spans="1:9" s="1" customFormat="1" ht="15.75" customHeight="1" x14ac:dyDescent="0.2">
      <c r="A22" s="312"/>
      <c r="B22" s="313"/>
      <c r="C22" s="314"/>
      <c r="D22" s="345"/>
      <c r="E22" s="346"/>
      <c r="F22" s="346"/>
      <c r="G22" s="316"/>
      <c r="H22" s="316"/>
      <c r="I22" s="317"/>
    </row>
    <row r="23" spans="1:9" s="1" customFormat="1" ht="14.1" customHeight="1" x14ac:dyDescent="0.2">
      <c r="A23" s="312">
        <v>4</v>
      </c>
      <c r="B23" s="313" t="s">
        <v>2</v>
      </c>
      <c r="C23" s="314"/>
      <c r="D23" s="378" t="s">
        <v>152</v>
      </c>
      <c r="E23" s="379">
        <v>40000</v>
      </c>
      <c r="F23" s="346"/>
      <c r="G23" s="346"/>
      <c r="H23" s="346"/>
      <c r="I23" s="317"/>
    </row>
    <row r="24" spans="1:9" s="1" customFormat="1" ht="14.1" customHeight="1" x14ac:dyDescent="0.2">
      <c r="A24" s="312"/>
      <c r="B24" s="313"/>
      <c r="C24" s="314"/>
      <c r="D24" s="380" t="s">
        <v>153</v>
      </c>
      <c r="E24" s="381">
        <v>10000</v>
      </c>
      <c r="F24" s="346"/>
      <c r="G24" s="346"/>
      <c r="H24" s="346"/>
      <c r="I24" s="317"/>
    </row>
    <row r="25" spans="1:9" s="1" customFormat="1" ht="14.1" customHeight="1" x14ac:dyDescent="0.2">
      <c r="A25" s="312"/>
      <c r="B25" s="313"/>
      <c r="C25" s="314"/>
      <c r="D25" s="431" t="s">
        <v>158</v>
      </c>
      <c r="E25" s="381">
        <f>+E23</f>
        <v>40000</v>
      </c>
      <c r="F25" s="346"/>
      <c r="G25" s="346"/>
      <c r="H25" s="346"/>
      <c r="I25" s="317"/>
    </row>
    <row r="26" spans="1:9" s="1" customFormat="1" ht="14.1" customHeight="1" x14ac:dyDescent="0.2">
      <c r="A26" s="312"/>
      <c r="B26" s="313"/>
      <c r="C26" s="314"/>
      <c r="D26" s="432" t="s">
        <v>155</v>
      </c>
      <c r="E26" s="383">
        <v>10000</v>
      </c>
      <c r="F26" s="346"/>
      <c r="G26" s="346"/>
      <c r="H26" s="346"/>
      <c r="I26" s="317"/>
    </row>
    <row r="27" spans="1:9" s="1" customFormat="1" ht="14.1" customHeight="1" x14ac:dyDescent="0.2">
      <c r="A27" s="312"/>
      <c r="B27" s="313"/>
      <c r="C27" s="314"/>
      <c r="D27" s="433" t="s">
        <v>156</v>
      </c>
      <c r="E27" s="385">
        <f>+E26-E25</f>
        <v>-30000</v>
      </c>
      <c r="F27" s="316"/>
      <c r="G27" s="316"/>
      <c r="H27" s="316"/>
      <c r="I27" s="317"/>
    </row>
    <row r="28" spans="1:9" s="1" customFormat="1" ht="14.1" customHeight="1" x14ac:dyDescent="0.2">
      <c r="A28" s="312"/>
      <c r="B28" s="313"/>
      <c r="C28" s="314"/>
      <c r="D28" s="433" t="s">
        <v>159</v>
      </c>
      <c r="E28" s="385">
        <v>-3000</v>
      </c>
      <c r="F28" s="316"/>
      <c r="G28" s="316"/>
      <c r="H28" s="316"/>
      <c r="I28" s="317"/>
    </row>
    <row r="29" spans="1:9" s="1" customFormat="1" ht="14.1" customHeight="1" x14ac:dyDescent="0.2">
      <c r="A29" s="312"/>
      <c r="B29" s="313"/>
      <c r="C29" s="314"/>
      <c r="D29" s="384" t="s">
        <v>132</v>
      </c>
      <c r="E29" s="386">
        <v>0.33</v>
      </c>
      <c r="F29" s="316"/>
      <c r="G29" s="316"/>
      <c r="H29" s="316"/>
      <c r="I29" s="317"/>
    </row>
    <row r="30" spans="1:9" s="1" customFormat="1" ht="14.1" customHeight="1" x14ac:dyDescent="0.2">
      <c r="A30" s="312"/>
      <c r="B30" s="313"/>
      <c r="C30" s="314"/>
      <c r="D30" s="433" t="s">
        <v>160</v>
      </c>
      <c r="E30" s="387">
        <f>+E29*E28</f>
        <v>-990</v>
      </c>
      <c r="F30" s="316"/>
      <c r="G30" s="316"/>
      <c r="H30" s="316"/>
      <c r="I30" s="317"/>
    </row>
    <row r="31" spans="1:9" s="1" customFormat="1" ht="6" customHeight="1" x14ac:dyDescent="0.2">
      <c r="A31" s="312"/>
      <c r="B31" s="313"/>
      <c r="C31" s="314"/>
      <c r="D31" s="345"/>
      <c r="E31" s="346"/>
      <c r="F31" s="346"/>
      <c r="G31" s="316"/>
      <c r="H31" s="316"/>
      <c r="I31" s="317"/>
    </row>
    <row r="32" spans="1:9" s="1" customFormat="1" ht="14.1" customHeight="1" x14ac:dyDescent="0.2">
      <c r="A32" s="312">
        <v>5</v>
      </c>
      <c r="B32" s="313" t="s">
        <v>65</v>
      </c>
      <c r="C32" s="314"/>
      <c r="D32" s="143" t="s">
        <v>6</v>
      </c>
      <c r="E32" s="141">
        <v>15000</v>
      </c>
      <c r="F32" s="318"/>
      <c r="G32" s="319">
        <v>250000</v>
      </c>
      <c r="H32" s="320"/>
      <c r="I32" s="317"/>
    </row>
    <row r="33" spans="1:9" s="1" customFormat="1" ht="14.1" customHeight="1" x14ac:dyDescent="0.2">
      <c r="A33" s="312"/>
      <c r="B33" s="313"/>
      <c r="C33" s="314"/>
      <c r="D33" s="144" t="s">
        <v>127</v>
      </c>
      <c r="E33" s="367">
        <v>-4050</v>
      </c>
      <c r="F33" s="322"/>
      <c r="G33" s="323">
        <v>20000</v>
      </c>
      <c r="H33" s="324"/>
      <c r="I33" s="317"/>
    </row>
    <row r="34" spans="1:9" s="1" customFormat="1" ht="14.1" customHeight="1" x14ac:dyDescent="0.2">
      <c r="A34" s="312"/>
      <c r="B34" s="313"/>
      <c r="C34" s="314"/>
      <c r="D34" s="144" t="s">
        <v>128</v>
      </c>
      <c r="E34" s="321">
        <v>-6300</v>
      </c>
      <c r="F34" s="322"/>
      <c r="G34" s="323"/>
      <c r="H34" s="324"/>
      <c r="I34" s="317"/>
    </row>
    <row r="35" spans="1:9" s="1" customFormat="1" ht="14.1" customHeight="1" x14ac:dyDescent="0.2">
      <c r="A35" s="312"/>
      <c r="B35" s="313"/>
      <c r="C35" s="314"/>
      <c r="D35" s="144" t="s">
        <v>7</v>
      </c>
      <c r="E35" s="259">
        <f>SUM(E32:E34)</f>
        <v>4650</v>
      </c>
      <c r="F35" s="325"/>
      <c r="G35" s="326"/>
      <c r="H35" s="327"/>
      <c r="I35" s="317"/>
    </row>
    <row r="36" spans="1:9" s="1" customFormat="1" ht="14.1" customHeight="1" x14ac:dyDescent="0.2">
      <c r="A36" s="312"/>
      <c r="B36" s="313"/>
      <c r="C36" s="314"/>
      <c r="D36" s="144" t="s">
        <v>161</v>
      </c>
      <c r="E36" s="434" t="s">
        <v>8</v>
      </c>
      <c r="F36" s="435" t="s">
        <v>9</v>
      </c>
      <c r="G36" s="436"/>
      <c r="H36" s="437" t="s">
        <v>10</v>
      </c>
      <c r="I36" s="317"/>
    </row>
    <row r="37" spans="1:9" s="1" customFormat="1" ht="14.1" customHeight="1" x14ac:dyDescent="0.2">
      <c r="A37" s="312"/>
      <c r="B37" s="313"/>
      <c r="C37" s="314"/>
      <c r="D37" s="144" t="s">
        <v>121</v>
      </c>
      <c r="E37" s="332">
        <v>4650</v>
      </c>
      <c r="F37" s="337">
        <v>0.1</v>
      </c>
      <c r="G37" s="334"/>
      <c r="H37" s="335">
        <f>+F37*E37</f>
        <v>465</v>
      </c>
      <c r="I37" s="317"/>
    </row>
    <row r="38" spans="1:9" s="1" customFormat="1" ht="14.1" customHeight="1" x14ac:dyDescent="0.2">
      <c r="A38" s="312"/>
      <c r="B38" s="313"/>
      <c r="C38" s="314"/>
      <c r="D38" s="144" t="s">
        <v>122</v>
      </c>
      <c r="E38" s="438">
        <f>+E39-E37</f>
        <v>0</v>
      </c>
      <c r="F38" s="337">
        <v>0.15</v>
      </c>
      <c r="G38" s="338"/>
      <c r="H38" s="439">
        <f>+F38*E38</f>
        <v>0</v>
      </c>
      <c r="I38" s="317"/>
    </row>
    <row r="39" spans="1:9" s="1" customFormat="1" ht="14.1" customHeight="1" x14ac:dyDescent="0.2">
      <c r="A39" s="312"/>
      <c r="B39" s="313"/>
      <c r="C39" s="314"/>
      <c r="D39" s="340" t="s">
        <v>11</v>
      </c>
      <c r="E39" s="336">
        <f>+E35</f>
        <v>4650</v>
      </c>
      <c r="F39" s="342"/>
      <c r="G39" s="343"/>
      <c r="H39" s="368">
        <f>SUM(H37:H38)</f>
        <v>465</v>
      </c>
      <c r="I39" s="317"/>
    </row>
    <row r="40" spans="1:9" s="1" customFormat="1" ht="6" customHeight="1" x14ac:dyDescent="0.2">
      <c r="A40" s="312"/>
      <c r="B40" s="313"/>
      <c r="C40" s="314"/>
      <c r="D40" s="345"/>
      <c r="E40" s="346"/>
      <c r="F40" s="346"/>
      <c r="G40" s="346"/>
      <c r="H40" s="346"/>
      <c r="I40" s="317"/>
    </row>
    <row r="41" spans="1:9" s="1" customFormat="1" ht="14.1" customHeight="1" x14ac:dyDescent="0.25">
      <c r="A41" s="312"/>
      <c r="B41" s="313"/>
      <c r="C41" s="314"/>
      <c r="D41" s="347" t="s">
        <v>123</v>
      </c>
      <c r="E41" s="348"/>
      <c r="F41" s="349"/>
      <c r="G41" s="350"/>
      <c r="H41" s="351"/>
      <c r="I41" s="317"/>
    </row>
    <row r="42" spans="1:9" s="1" customFormat="1" ht="14.1" customHeight="1" x14ac:dyDescent="0.2">
      <c r="A42" s="312"/>
      <c r="B42" s="313"/>
      <c r="C42" s="314"/>
      <c r="D42" s="352" t="s">
        <v>124</v>
      </c>
      <c r="E42" s="353">
        <v>30000</v>
      </c>
      <c r="F42" s="354">
        <v>30000</v>
      </c>
      <c r="G42" s="355">
        <v>20002</v>
      </c>
      <c r="H42" s="356">
        <v>30000</v>
      </c>
      <c r="I42" s="317"/>
    </row>
    <row r="43" spans="1:9" s="1" customFormat="1" ht="14.1" customHeight="1" x14ac:dyDescent="0.2">
      <c r="A43" s="312"/>
      <c r="B43" s="313"/>
      <c r="C43" s="314"/>
      <c r="D43" s="357" t="s">
        <v>125</v>
      </c>
      <c r="E43" s="369">
        <v>0.15</v>
      </c>
      <c r="F43" s="370">
        <v>0.2</v>
      </c>
      <c r="G43" s="371">
        <v>2.15</v>
      </c>
      <c r="H43" s="372">
        <v>0.33</v>
      </c>
      <c r="I43" s="317"/>
    </row>
    <row r="44" spans="1:9" s="1" customFormat="1" ht="14.1" customHeight="1" x14ac:dyDescent="0.2">
      <c r="A44" s="312"/>
      <c r="B44" s="313"/>
      <c r="C44" s="314"/>
      <c r="D44" s="362" t="s">
        <v>126</v>
      </c>
      <c r="E44" s="373">
        <f>+E43*E42</f>
        <v>4500</v>
      </c>
      <c r="F44" s="374">
        <f t="shared" ref="F44:H44" si="1">+F43*F42</f>
        <v>6000</v>
      </c>
      <c r="G44" s="375">
        <f t="shared" si="1"/>
        <v>43004.299999999996</v>
      </c>
      <c r="H44" s="376">
        <f t="shared" si="1"/>
        <v>9900</v>
      </c>
      <c r="I44" s="317"/>
    </row>
    <row r="45" spans="1:9" s="1" customFormat="1" ht="14.1" customHeight="1" x14ac:dyDescent="0.2">
      <c r="A45" s="312"/>
      <c r="B45" s="313"/>
      <c r="C45" s="314"/>
      <c r="D45" s="377" t="s">
        <v>129</v>
      </c>
      <c r="E45" s="346"/>
      <c r="F45" s="346"/>
      <c r="G45" s="346"/>
      <c r="H45" s="346"/>
      <c r="I45" s="317"/>
    </row>
    <row r="46" spans="1:9" s="1" customFormat="1" ht="14.1" customHeight="1" x14ac:dyDescent="0.2">
      <c r="A46" s="312"/>
      <c r="B46" s="313"/>
      <c r="C46" s="314"/>
      <c r="D46" s="377" t="s">
        <v>130</v>
      </c>
      <c r="E46" s="346"/>
      <c r="F46" s="346"/>
      <c r="G46" s="346"/>
      <c r="H46" s="346"/>
      <c r="I46" s="317"/>
    </row>
    <row r="47" spans="1:9" s="1" customFormat="1" ht="14.1" customHeight="1" x14ac:dyDescent="0.2">
      <c r="A47" s="312"/>
      <c r="B47" s="313"/>
      <c r="C47" s="314"/>
      <c r="D47" s="377" t="s">
        <v>131</v>
      </c>
      <c r="E47" s="346"/>
      <c r="F47" s="346"/>
      <c r="G47" s="346"/>
      <c r="H47" s="346"/>
      <c r="I47" s="317"/>
    </row>
    <row r="48" spans="1:9" s="1" customFormat="1" ht="5.45" customHeight="1" x14ac:dyDescent="0.2">
      <c r="A48" s="312"/>
      <c r="B48" s="313"/>
      <c r="C48" s="314"/>
      <c r="D48" s="345"/>
      <c r="E48" s="346"/>
      <c r="F48" s="346"/>
      <c r="G48" s="346"/>
      <c r="H48" s="346"/>
      <c r="I48" s="317"/>
    </row>
    <row r="49" spans="1:9" s="1" customFormat="1" ht="14.1" customHeight="1" x14ac:dyDescent="0.2">
      <c r="A49" s="312"/>
      <c r="B49" s="313"/>
      <c r="C49" s="314"/>
      <c r="D49" s="388"/>
      <c r="E49" s="389"/>
      <c r="F49" s="316"/>
      <c r="G49" s="316"/>
      <c r="H49" s="316"/>
      <c r="I49" s="317"/>
    </row>
    <row r="50" spans="1:9" s="1" customFormat="1" ht="14.1" customHeight="1" x14ac:dyDescent="0.2">
      <c r="A50" s="312">
        <v>6</v>
      </c>
      <c r="B50" s="313" t="s">
        <v>3</v>
      </c>
      <c r="C50" s="314"/>
      <c r="D50" s="378" t="s">
        <v>152</v>
      </c>
      <c r="E50" s="379">
        <v>50000</v>
      </c>
      <c r="F50" s="346"/>
      <c r="G50" s="346"/>
      <c r="H50" s="346"/>
      <c r="I50" s="317"/>
    </row>
    <row r="51" spans="1:9" s="1" customFormat="1" ht="14.1" customHeight="1" x14ac:dyDescent="0.2">
      <c r="A51" s="312"/>
      <c r="B51" s="313"/>
      <c r="C51" s="314"/>
      <c r="D51" s="380" t="s">
        <v>162</v>
      </c>
      <c r="E51" s="381">
        <v>30000</v>
      </c>
      <c r="F51" s="346"/>
      <c r="G51" s="346"/>
      <c r="H51" s="346"/>
      <c r="I51" s="317"/>
    </row>
    <row r="52" spans="1:9" s="1" customFormat="1" ht="14.1" customHeight="1" x14ac:dyDescent="0.2">
      <c r="A52" s="312"/>
      <c r="B52" s="313"/>
      <c r="C52" s="314"/>
      <c r="D52" s="390" t="s">
        <v>133</v>
      </c>
      <c r="E52" s="381">
        <v>30000</v>
      </c>
      <c r="F52" s="346"/>
      <c r="G52" s="346"/>
      <c r="H52" s="346"/>
      <c r="I52" s="317"/>
    </row>
    <row r="53" spans="1:9" s="1" customFormat="1" ht="14.1" customHeight="1" x14ac:dyDescent="0.2">
      <c r="A53" s="312"/>
      <c r="B53" s="313"/>
      <c r="C53" s="314"/>
      <c r="D53" s="382" t="s">
        <v>134</v>
      </c>
      <c r="E53" s="383">
        <v>30000</v>
      </c>
      <c r="F53" s="346"/>
      <c r="G53" s="346"/>
      <c r="H53" s="346"/>
      <c r="I53" s="317"/>
    </row>
    <row r="54" spans="1:9" s="1" customFormat="1" ht="14.1" customHeight="1" x14ac:dyDescent="0.2">
      <c r="A54" s="312"/>
      <c r="B54" s="313"/>
      <c r="C54" s="314"/>
      <c r="D54" s="382" t="s">
        <v>135</v>
      </c>
      <c r="E54" s="383">
        <v>0</v>
      </c>
      <c r="F54" s="346"/>
      <c r="G54" s="346"/>
      <c r="H54" s="346"/>
      <c r="I54" s="317"/>
    </row>
    <row r="55" spans="1:9" s="1" customFormat="1" ht="14.1" customHeight="1" x14ac:dyDescent="0.2">
      <c r="A55" s="312"/>
      <c r="B55" s="313"/>
      <c r="C55" s="314"/>
      <c r="D55" s="384" t="s">
        <v>132</v>
      </c>
      <c r="E55" s="391">
        <v>0</v>
      </c>
      <c r="F55" s="346"/>
      <c r="G55" s="346"/>
      <c r="H55" s="346"/>
      <c r="I55" s="317"/>
    </row>
    <row r="56" spans="1:9" s="1" customFormat="1" ht="14.1" customHeight="1" x14ac:dyDescent="0.2">
      <c r="A56" s="312"/>
      <c r="B56" s="313"/>
      <c r="C56" s="314"/>
      <c r="D56" s="382" t="s">
        <v>136</v>
      </c>
      <c r="E56" s="383">
        <f>+E55*E54</f>
        <v>0</v>
      </c>
      <c r="F56" s="346"/>
      <c r="G56" s="346"/>
      <c r="H56" s="346"/>
      <c r="I56" s="317"/>
    </row>
    <row r="57" spans="1:9" s="1" customFormat="1" ht="14.1" customHeight="1" x14ac:dyDescent="0.2">
      <c r="A57" s="312"/>
      <c r="B57" s="313"/>
      <c r="C57" s="314"/>
      <c r="D57" s="345" t="s">
        <v>137</v>
      </c>
      <c r="E57" s="346"/>
      <c r="F57" s="346"/>
      <c r="G57" s="346"/>
      <c r="H57" s="346"/>
      <c r="I57" s="317"/>
    </row>
    <row r="58" spans="1:9" s="1" customFormat="1" ht="4.1500000000000004" customHeight="1" x14ac:dyDescent="0.2">
      <c r="A58" s="312"/>
      <c r="B58" s="313"/>
      <c r="C58" s="314"/>
      <c r="D58" s="345"/>
      <c r="E58" s="346"/>
      <c r="F58" s="346"/>
      <c r="G58" s="346"/>
      <c r="H58" s="346"/>
      <c r="I58" s="317"/>
    </row>
    <row r="59" spans="1:9" s="1" customFormat="1" ht="14.1" customHeight="1" x14ac:dyDescent="0.2">
      <c r="A59" s="312">
        <v>7</v>
      </c>
      <c r="B59" s="313" t="s">
        <v>1</v>
      </c>
      <c r="C59" s="314"/>
      <c r="D59" s="392" t="s">
        <v>50</v>
      </c>
      <c r="E59" s="393"/>
      <c r="F59" s="346"/>
      <c r="G59" s="346"/>
      <c r="H59" s="346"/>
      <c r="I59" s="317"/>
    </row>
    <row r="60" spans="1:9" s="1" customFormat="1" ht="14.1" customHeight="1" x14ac:dyDescent="0.2">
      <c r="A60" s="312"/>
      <c r="B60" s="313"/>
      <c r="C60" s="314"/>
      <c r="D60" s="394" t="s">
        <v>138</v>
      </c>
      <c r="E60" s="395">
        <v>0.05</v>
      </c>
      <c r="F60" s="346"/>
      <c r="G60" s="346"/>
      <c r="H60" s="346"/>
      <c r="I60" s="317"/>
    </row>
    <row r="61" spans="1:9" s="1" customFormat="1" ht="14.1" customHeight="1" x14ac:dyDescent="0.2">
      <c r="A61" s="312"/>
      <c r="B61" s="313"/>
      <c r="C61" s="314"/>
      <c r="D61" s="396" t="s">
        <v>51</v>
      </c>
      <c r="E61" s="397">
        <v>0.3</v>
      </c>
      <c r="F61" s="346"/>
      <c r="G61" s="346"/>
      <c r="H61" s="346"/>
      <c r="I61" s="317"/>
    </row>
    <row r="62" spans="1:9" s="1" customFormat="1" ht="14.1" customHeight="1" x14ac:dyDescent="0.2">
      <c r="A62" s="312"/>
      <c r="B62" s="313"/>
      <c r="C62" s="314"/>
      <c r="D62" s="396" t="s">
        <v>52</v>
      </c>
      <c r="E62" s="398">
        <f>1-E61</f>
        <v>0.7</v>
      </c>
      <c r="F62" s="346"/>
      <c r="G62" s="346"/>
      <c r="H62" s="346"/>
      <c r="I62" s="317"/>
    </row>
    <row r="63" spans="1:9" s="1" customFormat="1" ht="14.1" customHeight="1" x14ac:dyDescent="0.2">
      <c r="A63" s="312"/>
      <c r="B63" s="313"/>
      <c r="C63" s="314"/>
      <c r="D63" s="399" t="s">
        <v>139</v>
      </c>
      <c r="E63" s="400">
        <f>+E62*E60</f>
        <v>3.4999999999999996E-2</v>
      </c>
      <c r="F63" s="346"/>
      <c r="G63" s="346"/>
      <c r="H63" s="346"/>
      <c r="I63" s="317"/>
    </row>
    <row r="64" spans="1:9" s="1" customFormat="1" ht="12" customHeight="1" x14ac:dyDescent="0.2">
      <c r="A64" s="401"/>
      <c r="B64" s="402"/>
      <c r="C64" s="403"/>
      <c r="D64" s="404"/>
      <c r="E64" s="405"/>
      <c r="F64" s="405"/>
      <c r="G64" s="405"/>
      <c r="H64" s="405"/>
      <c r="I64" s="406"/>
    </row>
  </sheetData>
  <pageMargins left="0.75" right="0.5" top="0.6" bottom="0.5" header="0.55000000000000004" footer="0.3"/>
  <pageSetup scale="86" orientation="portrait" horizontalDpi="4294967293" verticalDpi="4294967293" r:id="rId1"/>
  <headerFooter alignWithMargins="0">
    <oddFooter>&amp;L&amp;"Arial,Bold"&amp;F.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topLeftCell="A31" zoomScale="200" zoomScaleNormal="200" workbookViewId="0">
      <selection activeCell="I14" sqref="I14"/>
    </sheetView>
  </sheetViews>
  <sheetFormatPr defaultRowHeight="15" x14ac:dyDescent="0.25"/>
  <cols>
    <col min="1" max="1" width="3.42578125" style="5" customWidth="1"/>
    <col min="2" max="2" width="4" style="2" customWidth="1"/>
    <col min="3" max="3" width="23.7109375" style="4" customWidth="1"/>
    <col min="4" max="4" width="10.140625" style="4" customWidth="1"/>
    <col min="5" max="5" width="11.7109375" style="4" customWidth="1"/>
    <col min="6" max="7" width="12.7109375" style="4" customWidth="1"/>
    <col min="8" max="8" width="7.28515625" style="4" customWidth="1"/>
    <col min="9" max="9" width="11" style="3" customWidth="1"/>
    <col min="10" max="255" width="9.140625" style="3"/>
    <col min="256" max="256" width="3.42578125" style="3" customWidth="1"/>
    <col min="257" max="257" width="4" style="3" customWidth="1"/>
    <col min="258" max="258" width="15.5703125" style="3" customWidth="1"/>
    <col min="259" max="259" width="12.140625" style="3" customWidth="1"/>
    <col min="260" max="260" width="14.42578125" style="3" customWidth="1"/>
    <col min="261" max="261" width="11.7109375" style="3" customWidth="1"/>
    <col min="262" max="262" width="11.85546875" style="3" customWidth="1"/>
    <col min="263" max="263" width="12.140625" style="3" customWidth="1"/>
    <col min="264" max="264" width="12" style="3" customWidth="1"/>
    <col min="265" max="265" width="11" style="3" customWidth="1"/>
    <col min="266" max="511" width="9.140625" style="3"/>
    <col min="512" max="512" width="3.42578125" style="3" customWidth="1"/>
    <col min="513" max="513" width="4" style="3" customWidth="1"/>
    <col min="514" max="514" width="15.5703125" style="3" customWidth="1"/>
    <col min="515" max="515" width="12.140625" style="3" customWidth="1"/>
    <col min="516" max="516" width="14.42578125" style="3" customWidth="1"/>
    <col min="517" max="517" width="11.7109375" style="3" customWidth="1"/>
    <col min="518" max="518" width="11.85546875" style="3" customWidth="1"/>
    <col min="519" max="519" width="12.140625" style="3" customWidth="1"/>
    <col min="520" max="520" width="12" style="3" customWidth="1"/>
    <col min="521" max="521" width="11" style="3" customWidth="1"/>
    <col min="522" max="767" width="9.140625" style="3"/>
    <col min="768" max="768" width="3.42578125" style="3" customWidth="1"/>
    <col min="769" max="769" width="4" style="3" customWidth="1"/>
    <col min="770" max="770" width="15.5703125" style="3" customWidth="1"/>
    <col min="771" max="771" width="12.140625" style="3" customWidth="1"/>
    <col min="772" max="772" width="14.42578125" style="3" customWidth="1"/>
    <col min="773" max="773" width="11.7109375" style="3" customWidth="1"/>
    <col min="774" max="774" width="11.85546875" style="3" customWidth="1"/>
    <col min="775" max="775" width="12.140625" style="3" customWidth="1"/>
    <col min="776" max="776" width="12" style="3" customWidth="1"/>
    <col min="777" max="777" width="11" style="3" customWidth="1"/>
    <col min="778" max="1023" width="9.140625" style="3"/>
    <col min="1024" max="1024" width="3.42578125" style="3" customWidth="1"/>
    <col min="1025" max="1025" width="4" style="3" customWidth="1"/>
    <col min="1026" max="1026" width="15.5703125" style="3" customWidth="1"/>
    <col min="1027" max="1027" width="12.140625" style="3" customWidth="1"/>
    <col min="1028" max="1028" width="14.42578125" style="3" customWidth="1"/>
    <col min="1029" max="1029" width="11.7109375" style="3" customWidth="1"/>
    <col min="1030" max="1030" width="11.85546875" style="3" customWidth="1"/>
    <col min="1031" max="1031" width="12.140625" style="3" customWidth="1"/>
    <col min="1032" max="1032" width="12" style="3" customWidth="1"/>
    <col min="1033" max="1033" width="11" style="3" customWidth="1"/>
    <col min="1034" max="1279" width="9.140625" style="3"/>
    <col min="1280" max="1280" width="3.42578125" style="3" customWidth="1"/>
    <col min="1281" max="1281" width="4" style="3" customWidth="1"/>
    <col min="1282" max="1282" width="15.5703125" style="3" customWidth="1"/>
    <col min="1283" max="1283" width="12.140625" style="3" customWidth="1"/>
    <col min="1284" max="1284" width="14.42578125" style="3" customWidth="1"/>
    <col min="1285" max="1285" width="11.7109375" style="3" customWidth="1"/>
    <col min="1286" max="1286" width="11.85546875" style="3" customWidth="1"/>
    <col min="1287" max="1287" width="12.140625" style="3" customWidth="1"/>
    <col min="1288" max="1288" width="12" style="3" customWidth="1"/>
    <col min="1289" max="1289" width="11" style="3" customWidth="1"/>
    <col min="1290" max="1535" width="9.140625" style="3"/>
    <col min="1536" max="1536" width="3.42578125" style="3" customWidth="1"/>
    <col min="1537" max="1537" width="4" style="3" customWidth="1"/>
    <col min="1538" max="1538" width="15.5703125" style="3" customWidth="1"/>
    <col min="1539" max="1539" width="12.140625" style="3" customWidth="1"/>
    <col min="1540" max="1540" width="14.42578125" style="3" customWidth="1"/>
    <col min="1541" max="1541" width="11.7109375" style="3" customWidth="1"/>
    <col min="1542" max="1542" width="11.85546875" style="3" customWidth="1"/>
    <col min="1543" max="1543" width="12.140625" style="3" customWidth="1"/>
    <col min="1544" max="1544" width="12" style="3" customWidth="1"/>
    <col min="1545" max="1545" width="11" style="3" customWidth="1"/>
    <col min="1546" max="1791" width="9.140625" style="3"/>
    <col min="1792" max="1792" width="3.42578125" style="3" customWidth="1"/>
    <col min="1793" max="1793" width="4" style="3" customWidth="1"/>
    <col min="1794" max="1794" width="15.5703125" style="3" customWidth="1"/>
    <col min="1795" max="1795" width="12.140625" style="3" customWidth="1"/>
    <col min="1796" max="1796" width="14.42578125" style="3" customWidth="1"/>
    <col min="1797" max="1797" width="11.7109375" style="3" customWidth="1"/>
    <col min="1798" max="1798" width="11.85546875" style="3" customWidth="1"/>
    <col min="1799" max="1799" width="12.140625" style="3" customWidth="1"/>
    <col min="1800" max="1800" width="12" style="3" customWidth="1"/>
    <col min="1801" max="1801" width="11" style="3" customWidth="1"/>
    <col min="1802" max="2047" width="9.140625" style="3"/>
    <col min="2048" max="2048" width="3.42578125" style="3" customWidth="1"/>
    <col min="2049" max="2049" width="4" style="3" customWidth="1"/>
    <col min="2050" max="2050" width="15.5703125" style="3" customWidth="1"/>
    <col min="2051" max="2051" width="12.140625" style="3" customWidth="1"/>
    <col min="2052" max="2052" width="14.42578125" style="3" customWidth="1"/>
    <col min="2053" max="2053" width="11.7109375" style="3" customWidth="1"/>
    <col min="2054" max="2054" width="11.85546875" style="3" customWidth="1"/>
    <col min="2055" max="2055" width="12.140625" style="3" customWidth="1"/>
    <col min="2056" max="2056" width="12" style="3" customWidth="1"/>
    <col min="2057" max="2057" width="11" style="3" customWidth="1"/>
    <col min="2058" max="2303" width="9.140625" style="3"/>
    <col min="2304" max="2304" width="3.42578125" style="3" customWidth="1"/>
    <col min="2305" max="2305" width="4" style="3" customWidth="1"/>
    <col min="2306" max="2306" width="15.5703125" style="3" customWidth="1"/>
    <col min="2307" max="2307" width="12.140625" style="3" customWidth="1"/>
    <col min="2308" max="2308" width="14.42578125" style="3" customWidth="1"/>
    <col min="2309" max="2309" width="11.7109375" style="3" customWidth="1"/>
    <col min="2310" max="2310" width="11.85546875" style="3" customWidth="1"/>
    <col min="2311" max="2311" width="12.140625" style="3" customWidth="1"/>
    <col min="2312" max="2312" width="12" style="3" customWidth="1"/>
    <col min="2313" max="2313" width="11" style="3" customWidth="1"/>
    <col min="2314" max="2559" width="9.140625" style="3"/>
    <col min="2560" max="2560" width="3.42578125" style="3" customWidth="1"/>
    <col min="2561" max="2561" width="4" style="3" customWidth="1"/>
    <col min="2562" max="2562" width="15.5703125" style="3" customWidth="1"/>
    <col min="2563" max="2563" width="12.140625" style="3" customWidth="1"/>
    <col min="2564" max="2564" width="14.42578125" style="3" customWidth="1"/>
    <col min="2565" max="2565" width="11.7109375" style="3" customWidth="1"/>
    <col min="2566" max="2566" width="11.85546875" style="3" customWidth="1"/>
    <col min="2567" max="2567" width="12.140625" style="3" customWidth="1"/>
    <col min="2568" max="2568" width="12" style="3" customWidth="1"/>
    <col min="2569" max="2569" width="11" style="3" customWidth="1"/>
    <col min="2570" max="2815" width="9.140625" style="3"/>
    <col min="2816" max="2816" width="3.42578125" style="3" customWidth="1"/>
    <col min="2817" max="2817" width="4" style="3" customWidth="1"/>
    <col min="2818" max="2818" width="15.5703125" style="3" customWidth="1"/>
    <col min="2819" max="2819" width="12.140625" style="3" customWidth="1"/>
    <col min="2820" max="2820" width="14.42578125" style="3" customWidth="1"/>
    <col min="2821" max="2821" width="11.7109375" style="3" customWidth="1"/>
    <col min="2822" max="2822" width="11.85546875" style="3" customWidth="1"/>
    <col min="2823" max="2823" width="12.140625" style="3" customWidth="1"/>
    <col min="2824" max="2824" width="12" style="3" customWidth="1"/>
    <col min="2825" max="2825" width="11" style="3" customWidth="1"/>
    <col min="2826" max="3071" width="9.140625" style="3"/>
    <col min="3072" max="3072" width="3.42578125" style="3" customWidth="1"/>
    <col min="3073" max="3073" width="4" style="3" customWidth="1"/>
    <col min="3074" max="3074" width="15.5703125" style="3" customWidth="1"/>
    <col min="3075" max="3075" width="12.140625" style="3" customWidth="1"/>
    <col min="3076" max="3076" width="14.42578125" style="3" customWidth="1"/>
    <col min="3077" max="3077" width="11.7109375" style="3" customWidth="1"/>
    <col min="3078" max="3078" width="11.85546875" style="3" customWidth="1"/>
    <col min="3079" max="3079" width="12.140625" style="3" customWidth="1"/>
    <col min="3080" max="3080" width="12" style="3" customWidth="1"/>
    <col min="3081" max="3081" width="11" style="3" customWidth="1"/>
    <col min="3082" max="3327" width="9.140625" style="3"/>
    <col min="3328" max="3328" width="3.42578125" style="3" customWidth="1"/>
    <col min="3329" max="3329" width="4" style="3" customWidth="1"/>
    <col min="3330" max="3330" width="15.5703125" style="3" customWidth="1"/>
    <col min="3331" max="3331" width="12.140625" style="3" customWidth="1"/>
    <col min="3332" max="3332" width="14.42578125" style="3" customWidth="1"/>
    <col min="3333" max="3333" width="11.7109375" style="3" customWidth="1"/>
    <col min="3334" max="3334" width="11.85546875" style="3" customWidth="1"/>
    <col min="3335" max="3335" width="12.140625" style="3" customWidth="1"/>
    <col min="3336" max="3336" width="12" style="3" customWidth="1"/>
    <col min="3337" max="3337" width="11" style="3" customWidth="1"/>
    <col min="3338" max="3583" width="9.140625" style="3"/>
    <col min="3584" max="3584" width="3.42578125" style="3" customWidth="1"/>
    <col min="3585" max="3585" width="4" style="3" customWidth="1"/>
    <col min="3586" max="3586" width="15.5703125" style="3" customWidth="1"/>
    <col min="3587" max="3587" width="12.140625" style="3" customWidth="1"/>
    <col min="3588" max="3588" width="14.42578125" style="3" customWidth="1"/>
    <col min="3589" max="3589" width="11.7109375" style="3" customWidth="1"/>
    <col min="3590" max="3590" width="11.85546875" style="3" customWidth="1"/>
    <col min="3591" max="3591" width="12.140625" style="3" customWidth="1"/>
    <col min="3592" max="3592" width="12" style="3" customWidth="1"/>
    <col min="3593" max="3593" width="11" style="3" customWidth="1"/>
    <col min="3594" max="3839" width="9.140625" style="3"/>
    <col min="3840" max="3840" width="3.42578125" style="3" customWidth="1"/>
    <col min="3841" max="3841" width="4" style="3" customWidth="1"/>
    <col min="3842" max="3842" width="15.5703125" style="3" customWidth="1"/>
    <col min="3843" max="3843" width="12.140625" style="3" customWidth="1"/>
    <col min="3844" max="3844" width="14.42578125" style="3" customWidth="1"/>
    <col min="3845" max="3845" width="11.7109375" style="3" customWidth="1"/>
    <col min="3846" max="3846" width="11.85546875" style="3" customWidth="1"/>
    <col min="3847" max="3847" width="12.140625" style="3" customWidth="1"/>
    <col min="3848" max="3848" width="12" style="3" customWidth="1"/>
    <col min="3849" max="3849" width="11" style="3" customWidth="1"/>
    <col min="3850" max="4095" width="9.140625" style="3"/>
    <col min="4096" max="4096" width="3.42578125" style="3" customWidth="1"/>
    <col min="4097" max="4097" width="4" style="3" customWidth="1"/>
    <col min="4098" max="4098" width="15.5703125" style="3" customWidth="1"/>
    <col min="4099" max="4099" width="12.140625" style="3" customWidth="1"/>
    <col min="4100" max="4100" width="14.42578125" style="3" customWidth="1"/>
    <col min="4101" max="4101" width="11.7109375" style="3" customWidth="1"/>
    <col min="4102" max="4102" width="11.85546875" style="3" customWidth="1"/>
    <col min="4103" max="4103" width="12.140625" style="3" customWidth="1"/>
    <col min="4104" max="4104" width="12" style="3" customWidth="1"/>
    <col min="4105" max="4105" width="11" style="3" customWidth="1"/>
    <col min="4106" max="4351" width="9.140625" style="3"/>
    <col min="4352" max="4352" width="3.42578125" style="3" customWidth="1"/>
    <col min="4353" max="4353" width="4" style="3" customWidth="1"/>
    <col min="4354" max="4354" width="15.5703125" style="3" customWidth="1"/>
    <col min="4355" max="4355" width="12.140625" style="3" customWidth="1"/>
    <col min="4356" max="4356" width="14.42578125" style="3" customWidth="1"/>
    <col min="4357" max="4357" width="11.7109375" style="3" customWidth="1"/>
    <col min="4358" max="4358" width="11.85546875" style="3" customWidth="1"/>
    <col min="4359" max="4359" width="12.140625" style="3" customWidth="1"/>
    <col min="4360" max="4360" width="12" style="3" customWidth="1"/>
    <col min="4361" max="4361" width="11" style="3" customWidth="1"/>
    <col min="4362" max="4607" width="9.140625" style="3"/>
    <col min="4608" max="4608" width="3.42578125" style="3" customWidth="1"/>
    <col min="4609" max="4609" width="4" style="3" customWidth="1"/>
    <col min="4610" max="4610" width="15.5703125" style="3" customWidth="1"/>
    <col min="4611" max="4611" width="12.140625" style="3" customWidth="1"/>
    <col min="4612" max="4612" width="14.42578125" style="3" customWidth="1"/>
    <col min="4613" max="4613" width="11.7109375" style="3" customWidth="1"/>
    <col min="4614" max="4614" width="11.85546875" style="3" customWidth="1"/>
    <col min="4615" max="4615" width="12.140625" style="3" customWidth="1"/>
    <col min="4616" max="4616" width="12" style="3" customWidth="1"/>
    <col min="4617" max="4617" width="11" style="3" customWidth="1"/>
    <col min="4618" max="4863" width="9.140625" style="3"/>
    <col min="4864" max="4864" width="3.42578125" style="3" customWidth="1"/>
    <col min="4865" max="4865" width="4" style="3" customWidth="1"/>
    <col min="4866" max="4866" width="15.5703125" style="3" customWidth="1"/>
    <col min="4867" max="4867" width="12.140625" style="3" customWidth="1"/>
    <col min="4868" max="4868" width="14.42578125" style="3" customWidth="1"/>
    <col min="4869" max="4869" width="11.7109375" style="3" customWidth="1"/>
    <col min="4870" max="4870" width="11.85546875" style="3" customWidth="1"/>
    <col min="4871" max="4871" width="12.140625" style="3" customWidth="1"/>
    <col min="4872" max="4872" width="12" style="3" customWidth="1"/>
    <col min="4873" max="4873" width="11" style="3" customWidth="1"/>
    <col min="4874" max="5119" width="9.140625" style="3"/>
    <col min="5120" max="5120" width="3.42578125" style="3" customWidth="1"/>
    <col min="5121" max="5121" width="4" style="3" customWidth="1"/>
    <col min="5122" max="5122" width="15.5703125" style="3" customWidth="1"/>
    <col min="5123" max="5123" width="12.140625" style="3" customWidth="1"/>
    <col min="5124" max="5124" width="14.42578125" style="3" customWidth="1"/>
    <col min="5125" max="5125" width="11.7109375" style="3" customWidth="1"/>
    <col min="5126" max="5126" width="11.85546875" style="3" customWidth="1"/>
    <col min="5127" max="5127" width="12.140625" style="3" customWidth="1"/>
    <col min="5128" max="5128" width="12" style="3" customWidth="1"/>
    <col min="5129" max="5129" width="11" style="3" customWidth="1"/>
    <col min="5130" max="5375" width="9.140625" style="3"/>
    <col min="5376" max="5376" width="3.42578125" style="3" customWidth="1"/>
    <col min="5377" max="5377" width="4" style="3" customWidth="1"/>
    <col min="5378" max="5378" width="15.5703125" style="3" customWidth="1"/>
    <col min="5379" max="5379" width="12.140625" style="3" customWidth="1"/>
    <col min="5380" max="5380" width="14.42578125" style="3" customWidth="1"/>
    <col min="5381" max="5381" width="11.7109375" style="3" customWidth="1"/>
    <col min="5382" max="5382" width="11.85546875" style="3" customWidth="1"/>
    <col min="5383" max="5383" width="12.140625" style="3" customWidth="1"/>
    <col min="5384" max="5384" width="12" style="3" customWidth="1"/>
    <col min="5385" max="5385" width="11" style="3" customWidth="1"/>
    <col min="5386" max="5631" width="9.140625" style="3"/>
    <col min="5632" max="5632" width="3.42578125" style="3" customWidth="1"/>
    <col min="5633" max="5633" width="4" style="3" customWidth="1"/>
    <col min="5634" max="5634" width="15.5703125" style="3" customWidth="1"/>
    <col min="5635" max="5635" width="12.140625" style="3" customWidth="1"/>
    <col min="5636" max="5636" width="14.42578125" style="3" customWidth="1"/>
    <col min="5637" max="5637" width="11.7109375" style="3" customWidth="1"/>
    <col min="5638" max="5638" width="11.85546875" style="3" customWidth="1"/>
    <col min="5639" max="5639" width="12.140625" style="3" customWidth="1"/>
    <col min="5640" max="5640" width="12" style="3" customWidth="1"/>
    <col min="5641" max="5641" width="11" style="3" customWidth="1"/>
    <col min="5642" max="5887" width="9.140625" style="3"/>
    <col min="5888" max="5888" width="3.42578125" style="3" customWidth="1"/>
    <col min="5889" max="5889" width="4" style="3" customWidth="1"/>
    <col min="5890" max="5890" width="15.5703125" style="3" customWidth="1"/>
    <col min="5891" max="5891" width="12.140625" style="3" customWidth="1"/>
    <col min="5892" max="5892" width="14.42578125" style="3" customWidth="1"/>
    <col min="5893" max="5893" width="11.7109375" style="3" customWidth="1"/>
    <col min="5894" max="5894" width="11.85546875" style="3" customWidth="1"/>
    <col min="5895" max="5895" width="12.140625" style="3" customWidth="1"/>
    <col min="5896" max="5896" width="12" style="3" customWidth="1"/>
    <col min="5897" max="5897" width="11" style="3" customWidth="1"/>
    <col min="5898" max="6143" width="9.140625" style="3"/>
    <col min="6144" max="6144" width="3.42578125" style="3" customWidth="1"/>
    <col min="6145" max="6145" width="4" style="3" customWidth="1"/>
    <col min="6146" max="6146" width="15.5703125" style="3" customWidth="1"/>
    <col min="6147" max="6147" width="12.140625" style="3" customWidth="1"/>
    <col min="6148" max="6148" width="14.42578125" style="3" customWidth="1"/>
    <col min="6149" max="6149" width="11.7109375" style="3" customWidth="1"/>
    <col min="6150" max="6150" width="11.85546875" style="3" customWidth="1"/>
    <col min="6151" max="6151" width="12.140625" style="3" customWidth="1"/>
    <col min="6152" max="6152" width="12" style="3" customWidth="1"/>
    <col min="6153" max="6153" width="11" style="3" customWidth="1"/>
    <col min="6154" max="6399" width="9.140625" style="3"/>
    <col min="6400" max="6400" width="3.42578125" style="3" customWidth="1"/>
    <col min="6401" max="6401" width="4" style="3" customWidth="1"/>
    <col min="6402" max="6402" width="15.5703125" style="3" customWidth="1"/>
    <col min="6403" max="6403" width="12.140625" style="3" customWidth="1"/>
    <col min="6404" max="6404" width="14.42578125" style="3" customWidth="1"/>
    <col min="6405" max="6405" width="11.7109375" style="3" customWidth="1"/>
    <col min="6406" max="6406" width="11.85546875" style="3" customWidth="1"/>
    <col min="6407" max="6407" width="12.140625" style="3" customWidth="1"/>
    <col min="6408" max="6408" width="12" style="3" customWidth="1"/>
    <col min="6409" max="6409" width="11" style="3" customWidth="1"/>
    <col min="6410" max="6655" width="9.140625" style="3"/>
    <col min="6656" max="6656" width="3.42578125" style="3" customWidth="1"/>
    <col min="6657" max="6657" width="4" style="3" customWidth="1"/>
    <col min="6658" max="6658" width="15.5703125" style="3" customWidth="1"/>
    <col min="6659" max="6659" width="12.140625" style="3" customWidth="1"/>
    <col min="6660" max="6660" width="14.42578125" style="3" customWidth="1"/>
    <col min="6661" max="6661" width="11.7109375" style="3" customWidth="1"/>
    <col min="6662" max="6662" width="11.85546875" style="3" customWidth="1"/>
    <col min="6663" max="6663" width="12.140625" style="3" customWidth="1"/>
    <col min="6664" max="6664" width="12" style="3" customWidth="1"/>
    <col min="6665" max="6665" width="11" style="3" customWidth="1"/>
    <col min="6666" max="6911" width="9.140625" style="3"/>
    <col min="6912" max="6912" width="3.42578125" style="3" customWidth="1"/>
    <col min="6913" max="6913" width="4" style="3" customWidth="1"/>
    <col min="6914" max="6914" width="15.5703125" style="3" customWidth="1"/>
    <col min="6915" max="6915" width="12.140625" style="3" customWidth="1"/>
    <col min="6916" max="6916" width="14.42578125" style="3" customWidth="1"/>
    <col min="6917" max="6917" width="11.7109375" style="3" customWidth="1"/>
    <col min="6918" max="6918" width="11.85546875" style="3" customWidth="1"/>
    <col min="6919" max="6919" width="12.140625" style="3" customWidth="1"/>
    <col min="6920" max="6920" width="12" style="3" customWidth="1"/>
    <col min="6921" max="6921" width="11" style="3" customWidth="1"/>
    <col min="6922" max="7167" width="9.140625" style="3"/>
    <col min="7168" max="7168" width="3.42578125" style="3" customWidth="1"/>
    <col min="7169" max="7169" width="4" style="3" customWidth="1"/>
    <col min="7170" max="7170" width="15.5703125" style="3" customWidth="1"/>
    <col min="7171" max="7171" width="12.140625" style="3" customWidth="1"/>
    <col min="7172" max="7172" width="14.42578125" style="3" customWidth="1"/>
    <col min="7173" max="7173" width="11.7109375" style="3" customWidth="1"/>
    <col min="7174" max="7174" width="11.85546875" style="3" customWidth="1"/>
    <col min="7175" max="7175" width="12.140625" style="3" customWidth="1"/>
    <col min="7176" max="7176" width="12" style="3" customWidth="1"/>
    <col min="7177" max="7177" width="11" style="3" customWidth="1"/>
    <col min="7178" max="7423" width="9.140625" style="3"/>
    <col min="7424" max="7424" width="3.42578125" style="3" customWidth="1"/>
    <col min="7425" max="7425" width="4" style="3" customWidth="1"/>
    <col min="7426" max="7426" width="15.5703125" style="3" customWidth="1"/>
    <col min="7427" max="7427" width="12.140625" style="3" customWidth="1"/>
    <col min="7428" max="7428" width="14.42578125" style="3" customWidth="1"/>
    <col min="7429" max="7429" width="11.7109375" style="3" customWidth="1"/>
    <col min="7430" max="7430" width="11.85546875" style="3" customWidth="1"/>
    <col min="7431" max="7431" width="12.140625" style="3" customWidth="1"/>
    <col min="7432" max="7432" width="12" style="3" customWidth="1"/>
    <col min="7433" max="7433" width="11" style="3" customWidth="1"/>
    <col min="7434" max="7679" width="9.140625" style="3"/>
    <col min="7680" max="7680" width="3.42578125" style="3" customWidth="1"/>
    <col min="7681" max="7681" width="4" style="3" customWidth="1"/>
    <col min="7682" max="7682" width="15.5703125" style="3" customWidth="1"/>
    <col min="7683" max="7683" width="12.140625" style="3" customWidth="1"/>
    <col min="7684" max="7684" width="14.42578125" style="3" customWidth="1"/>
    <col min="7685" max="7685" width="11.7109375" style="3" customWidth="1"/>
    <col min="7686" max="7686" width="11.85546875" style="3" customWidth="1"/>
    <col min="7687" max="7687" width="12.140625" style="3" customWidth="1"/>
    <col min="7688" max="7688" width="12" style="3" customWidth="1"/>
    <col min="7689" max="7689" width="11" style="3" customWidth="1"/>
    <col min="7690" max="7935" width="9.140625" style="3"/>
    <col min="7936" max="7936" width="3.42578125" style="3" customWidth="1"/>
    <col min="7937" max="7937" width="4" style="3" customWidth="1"/>
    <col min="7938" max="7938" width="15.5703125" style="3" customWidth="1"/>
    <col min="7939" max="7939" width="12.140625" style="3" customWidth="1"/>
    <col min="7940" max="7940" width="14.42578125" style="3" customWidth="1"/>
    <col min="7941" max="7941" width="11.7109375" style="3" customWidth="1"/>
    <col min="7942" max="7942" width="11.85546875" style="3" customWidth="1"/>
    <col min="7943" max="7943" width="12.140625" style="3" customWidth="1"/>
    <col min="7944" max="7944" width="12" style="3" customWidth="1"/>
    <col min="7945" max="7945" width="11" style="3" customWidth="1"/>
    <col min="7946" max="8191" width="9.140625" style="3"/>
    <col min="8192" max="8192" width="3.42578125" style="3" customWidth="1"/>
    <col min="8193" max="8193" width="4" style="3" customWidth="1"/>
    <col min="8194" max="8194" width="15.5703125" style="3" customWidth="1"/>
    <col min="8195" max="8195" width="12.140625" style="3" customWidth="1"/>
    <col min="8196" max="8196" width="14.42578125" style="3" customWidth="1"/>
    <col min="8197" max="8197" width="11.7109375" style="3" customWidth="1"/>
    <col min="8198" max="8198" width="11.85546875" style="3" customWidth="1"/>
    <col min="8199" max="8199" width="12.140625" style="3" customWidth="1"/>
    <col min="8200" max="8200" width="12" style="3" customWidth="1"/>
    <col min="8201" max="8201" width="11" style="3" customWidth="1"/>
    <col min="8202" max="8447" width="9.140625" style="3"/>
    <col min="8448" max="8448" width="3.42578125" style="3" customWidth="1"/>
    <col min="8449" max="8449" width="4" style="3" customWidth="1"/>
    <col min="8450" max="8450" width="15.5703125" style="3" customWidth="1"/>
    <col min="8451" max="8451" width="12.140625" style="3" customWidth="1"/>
    <col min="8452" max="8452" width="14.42578125" style="3" customWidth="1"/>
    <col min="8453" max="8453" width="11.7109375" style="3" customWidth="1"/>
    <col min="8454" max="8454" width="11.85546875" style="3" customWidth="1"/>
    <col min="8455" max="8455" width="12.140625" style="3" customWidth="1"/>
    <col min="8456" max="8456" width="12" style="3" customWidth="1"/>
    <col min="8457" max="8457" width="11" style="3" customWidth="1"/>
    <col min="8458" max="8703" width="9.140625" style="3"/>
    <col min="8704" max="8704" width="3.42578125" style="3" customWidth="1"/>
    <col min="8705" max="8705" width="4" style="3" customWidth="1"/>
    <col min="8706" max="8706" width="15.5703125" style="3" customWidth="1"/>
    <col min="8707" max="8707" width="12.140625" style="3" customWidth="1"/>
    <col min="8708" max="8708" width="14.42578125" style="3" customWidth="1"/>
    <col min="8709" max="8709" width="11.7109375" style="3" customWidth="1"/>
    <col min="8710" max="8710" width="11.85546875" style="3" customWidth="1"/>
    <col min="8711" max="8711" width="12.140625" style="3" customWidth="1"/>
    <col min="8712" max="8712" width="12" style="3" customWidth="1"/>
    <col min="8713" max="8713" width="11" style="3" customWidth="1"/>
    <col min="8714" max="8959" width="9.140625" style="3"/>
    <col min="8960" max="8960" width="3.42578125" style="3" customWidth="1"/>
    <col min="8961" max="8961" width="4" style="3" customWidth="1"/>
    <col min="8962" max="8962" width="15.5703125" style="3" customWidth="1"/>
    <col min="8963" max="8963" width="12.140625" style="3" customWidth="1"/>
    <col min="8964" max="8964" width="14.42578125" style="3" customWidth="1"/>
    <col min="8965" max="8965" width="11.7109375" style="3" customWidth="1"/>
    <col min="8966" max="8966" width="11.85546875" style="3" customWidth="1"/>
    <col min="8967" max="8967" width="12.140625" style="3" customWidth="1"/>
    <col min="8968" max="8968" width="12" style="3" customWidth="1"/>
    <col min="8969" max="8969" width="11" style="3" customWidth="1"/>
    <col min="8970" max="9215" width="9.140625" style="3"/>
    <col min="9216" max="9216" width="3.42578125" style="3" customWidth="1"/>
    <col min="9217" max="9217" width="4" style="3" customWidth="1"/>
    <col min="9218" max="9218" width="15.5703125" style="3" customWidth="1"/>
    <col min="9219" max="9219" width="12.140625" style="3" customWidth="1"/>
    <col min="9220" max="9220" width="14.42578125" style="3" customWidth="1"/>
    <col min="9221" max="9221" width="11.7109375" style="3" customWidth="1"/>
    <col min="9222" max="9222" width="11.85546875" style="3" customWidth="1"/>
    <col min="9223" max="9223" width="12.140625" style="3" customWidth="1"/>
    <col min="9224" max="9224" width="12" style="3" customWidth="1"/>
    <col min="9225" max="9225" width="11" style="3" customWidth="1"/>
    <col min="9226" max="9471" width="9.140625" style="3"/>
    <col min="9472" max="9472" width="3.42578125" style="3" customWidth="1"/>
    <col min="9473" max="9473" width="4" style="3" customWidth="1"/>
    <col min="9474" max="9474" width="15.5703125" style="3" customWidth="1"/>
    <col min="9475" max="9475" width="12.140625" style="3" customWidth="1"/>
    <col min="9476" max="9476" width="14.42578125" style="3" customWidth="1"/>
    <col min="9477" max="9477" width="11.7109375" style="3" customWidth="1"/>
    <col min="9478" max="9478" width="11.85546875" style="3" customWidth="1"/>
    <col min="9479" max="9479" width="12.140625" style="3" customWidth="1"/>
    <col min="9480" max="9480" width="12" style="3" customWidth="1"/>
    <col min="9481" max="9481" width="11" style="3" customWidth="1"/>
    <col min="9482" max="9727" width="9.140625" style="3"/>
    <col min="9728" max="9728" width="3.42578125" style="3" customWidth="1"/>
    <col min="9729" max="9729" width="4" style="3" customWidth="1"/>
    <col min="9730" max="9730" width="15.5703125" style="3" customWidth="1"/>
    <col min="9731" max="9731" width="12.140625" style="3" customWidth="1"/>
    <col min="9732" max="9732" width="14.42578125" style="3" customWidth="1"/>
    <col min="9733" max="9733" width="11.7109375" style="3" customWidth="1"/>
    <col min="9734" max="9734" width="11.85546875" style="3" customWidth="1"/>
    <col min="9735" max="9735" width="12.140625" style="3" customWidth="1"/>
    <col min="9736" max="9736" width="12" style="3" customWidth="1"/>
    <col min="9737" max="9737" width="11" style="3" customWidth="1"/>
    <col min="9738" max="9983" width="9.140625" style="3"/>
    <col min="9984" max="9984" width="3.42578125" style="3" customWidth="1"/>
    <col min="9985" max="9985" width="4" style="3" customWidth="1"/>
    <col min="9986" max="9986" width="15.5703125" style="3" customWidth="1"/>
    <col min="9987" max="9987" width="12.140625" style="3" customWidth="1"/>
    <col min="9988" max="9988" width="14.42578125" style="3" customWidth="1"/>
    <col min="9989" max="9989" width="11.7109375" style="3" customWidth="1"/>
    <col min="9990" max="9990" width="11.85546875" style="3" customWidth="1"/>
    <col min="9991" max="9991" width="12.140625" style="3" customWidth="1"/>
    <col min="9992" max="9992" width="12" style="3" customWidth="1"/>
    <col min="9993" max="9993" width="11" style="3" customWidth="1"/>
    <col min="9994" max="10239" width="9.140625" style="3"/>
    <col min="10240" max="10240" width="3.42578125" style="3" customWidth="1"/>
    <col min="10241" max="10241" width="4" style="3" customWidth="1"/>
    <col min="10242" max="10242" width="15.5703125" style="3" customWidth="1"/>
    <col min="10243" max="10243" width="12.140625" style="3" customWidth="1"/>
    <col min="10244" max="10244" width="14.42578125" style="3" customWidth="1"/>
    <col min="10245" max="10245" width="11.7109375" style="3" customWidth="1"/>
    <col min="10246" max="10246" width="11.85546875" style="3" customWidth="1"/>
    <col min="10247" max="10247" width="12.140625" style="3" customWidth="1"/>
    <col min="10248" max="10248" width="12" style="3" customWidth="1"/>
    <col min="10249" max="10249" width="11" style="3" customWidth="1"/>
    <col min="10250" max="10495" width="9.140625" style="3"/>
    <col min="10496" max="10496" width="3.42578125" style="3" customWidth="1"/>
    <col min="10497" max="10497" width="4" style="3" customWidth="1"/>
    <col min="10498" max="10498" width="15.5703125" style="3" customWidth="1"/>
    <col min="10499" max="10499" width="12.140625" style="3" customWidth="1"/>
    <col min="10500" max="10500" width="14.42578125" style="3" customWidth="1"/>
    <col min="10501" max="10501" width="11.7109375" style="3" customWidth="1"/>
    <col min="10502" max="10502" width="11.85546875" style="3" customWidth="1"/>
    <col min="10503" max="10503" width="12.140625" style="3" customWidth="1"/>
    <col min="10504" max="10504" width="12" style="3" customWidth="1"/>
    <col min="10505" max="10505" width="11" style="3" customWidth="1"/>
    <col min="10506" max="10751" width="9.140625" style="3"/>
    <col min="10752" max="10752" width="3.42578125" style="3" customWidth="1"/>
    <col min="10753" max="10753" width="4" style="3" customWidth="1"/>
    <col min="10754" max="10754" width="15.5703125" style="3" customWidth="1"/>
    <col min="10755" max="10755" width="12.140625" style="3" customWidth="1"/>
    <col min="10756" max="10756" width="14.42578125" style="3" customWidth="1"/>
    <col min="10757" max="10757" width="11.7109375" style="3" customWidth="1"/>
    <col min="10758" max="10758" width="11.85546875" style="3" customWidth="1"/>
    <col min="10759" max="10759" width="12.140625" style="3" customWidth="1"/>
    <col min="10760" max="10760" width="12" style="3" customWidth="1"/>
    <col min="10761" max="10761" width="11" style="3" customWidth="1"/>
    <col min="10762" max="11007" width="9.140625" style="3"/>
    <col min="11008" max="11008" width="3.42578125" style="3" customWidth="1"/>
    <col min="11009" max="11009" width="4" style="3" customWidth="1"/>
    <col min="11010" max="11010" width="15.5703125" style="3" customWidth="1"/>
    <col min="11011" max="11011" width="12.140625" style="3" customWidth="1"/>
    <col min="11012" max="11012" width="14.42578125" style="3" customWidth="1"/>
    <col min="11013" max="11013" width="11.7109375" style="3" customWidth="1"/>
    <col min="11014" max="11014" width="11.85546875" style="3" customWidth="1"/>
    <col min="11015" max="11015" width="12.140625" style="3" customWidth="1"/>
    <col min="11016" max="11016" width="12" style="3" customWidth="1"/>
    <col min="11017" max="11017" width="11" style="3" customWidth="1"/>
    <col min="11018" max="11263" width="9.140625" style="3"/>
    <col min="11264" max="11264" width="3.42578125" style="3" customWidth="1"/>
    <col min="11265" max="11265" width="4" style="3" customWidth="1"/>
    <col min="11266" max="11266" width="15.5703125" style="3" customWidth="1"/>
    <col min="11267" max="11267" width="12.140625" style="3" customWidth="1"/>
    <col min="11268" max="11268" width="14.42578125" style="3" customWidth="1"/>
    <col min="11269" max="11269" width="11.7109375" style="3" customWidth="1"/>
    <col min="11270" max="11270" width="11.85546875" style="3" customWidth="1"/>
    <col min="11271" max="11271" width="12.140625" style="3" customWidth="1"/>
    <col min="11272" max="11272" width="12" style="3" customWidth="1"/>
    <col min="11273" max="11273" width="11" style="3" customWidth="1"/>
    <col min="11274" max="11519" width="9.140625" style="3"/>
    <col min="11520" max="11520" width="3.42578125" style="3" customWidth="1"/>
    <col min="11521" max="11521" width="4" style="3" customWidth="1"/>
    <col min="11522" max="11522" width="15.5703125" style="3" customWidth="1"/>
    <col min="11523" max="11523" width="12.140625" style="3" customWidth="1"/>
    <col min="11524" max="11524" width="14.42578125" style="3" customWidth="1"/>
    <col min="11525" max="11525" width="11.7109375" style="3" customWidth="1"/>
    <col min="11526" max="11526" width="11.85546875" style="3" customWidth="1"/>
    <col min="11527" max="11527" width="12.140625" style="3" customWidth="1"/>
    <col min="11528" max="11528" width="12" style="3" customWidth="1"/>
    <col min="11529" max="11529" width="11" style="3" customWidth="1"/>
    <col min="11530" max="11775" width="9.140625" style="3"/>
    <col min="11776" max="11776" width="3.42578125" style="3" customWidth="1"/>
    <col min="11777" max="11777" width="4" style="3" customWidth="1"/>
    <col min="11778" max="11778" width="15.5703125" style="3" customWidth="1"/>
    <col min="11779" max="11779" width="12.140625" style="3" customWidth="1"/>
    <col min="11780" max="11780" width="14.42578125" style="3" customWidth="1"/>
    <col min="11781" max="11781" width="11.7109375" style="3" customWidth="1"/>
    <col min="11782" max="11782" width="11.85546875" style="3" customWidth="1"/>
    <col min="11783" max="11783" width="12.140625" style="3" customWidth="1"/>
    <col min="11784" max="11784" width="12" style="3" customWidth="1"/>
    <col min="11785" max="11785" width="11" style="3" customWidth="1"/>
    <col min="11786" max="12031" width="9.140625" style="3"/>
    <col min="12032" max="12032" width="3.42578125" style="3" customWidth="1"/>
    <col min="12033" max="12033" width="4" style="3" customWidth="1"/>
    <col min="12034" max="12034" width="15.5703125" style="3" customWidth="1"/>
    <col min="12035" max="12035" width="12.140625" style="3" customWidth="1"/>
    <col min="12036" max="12036" width="14.42578125" style="3" customWidth="1"/>
    <col min="12037" max="12037" width="11.7109375" style="3" customWidth="1"/>
    <col min="12038" max="12038" width="11.85546875" style="3" customWidth="1"/>
    <col min="12039" max="12039" width="12.140625" style="3" customWidth="1"/>
    <col min="12040" max="12040" width="12" style="3" customWidth="1"/>
    <col min="12041" max="12041" width="11" style="3" customWidth="1"/>
    <col min="12042" max="12287" width="9.140625" style="3"/>
    <col min="12288" max="12288" width="3.42578125" style="3" customWidth="1"/>
    <col min="12289" max="12289" width="4" style="3" customWidth="1"/>
    <col min="12290" max="12290" width="15.5703125" style="3" customWidth="1"/>
    <col min="12291" max="12291" width="12.140625" style="3" customWidth="1"/>
    <col min="12292" max="12292" width="14.42578125" style="3" customWidth="1"/>
    <col min="12293" max="12293" width="11.7109375" style="3" customWidth="1"/>
    <col min="12294" max="12294" width="11.85546875" style="3" customWidth="1"/>
    <col min="12295" max="12295" width="12.140625" style="3" customWidth="1"/>
    <col min="12296" max="12296" width="12" style="3" customWidth="1"/>
    <col min="12297" max="12297" width="11" style="3" customWidth="1"/>
    <col min="12298" max="12543" width="9.140625" style="3"/>
    <col min="12544" max="12544" width="3.42578125" style="3" customWidth="1"/>
    <col min="12545" max="12545" width="4" style="3" customWidth="1"/>
    <col min="12546" max="12546" width="15.5703125" style="3" customWidth="1"/>
    <col min="12547" max="12547" width="12.140625" style="3" customWidth="1"/>
    <col min="12548" max="12548" width="14.42578125" style="3" customWidth="1"/>
    <col min="12549" max="12549" width="11.7109375" style="3" customWidth="1"/>
    <col min="12550" max="12550" width="11.85546875" style="3" customWidth="1"/>
    <col min="12551" max="12551" width="12.140625" style="3" customWidth="1"/>
    <col min="12552" max="12552" width="12" style="3" customWidth="1"/>
    <col min="12553" max="12553" width="11" style="3" customWidth="1"/>
    <col min="12554" max="12799" width="9.140625" style="3"/>
    <col min="12800" max="12800" width="3.42578125" style="3" customWidth="1"/>
    <col min="12801" max="12801" width="4" style="3" customWidth="1"/>
    <col min="12802" max="12802" width="15.5703125" style="3" customWidth="1"/>
    <col min="12803" max="12803" width="12.140625" style="3" customWidth="1"/>
    <col min="12804" max="12804" width="14.42578125" style="3" customWidth="1"/>
    <col min="12805" max="12805" width="11.7109375" style="3" customWidth="1"/>
    <col min="12806" max="12806" width="11.85546875" style="3" customWidth="1"/>
    <col min="12807" max="12807" width="12.140625" style="3" customWidth="1"/>
    <col min="12808" max="12808" width="12" style="3" customWidth="1"/>
    <col min="12809" max="12809" width="11" style="3" customWidth="1"/>
    <col min="12810" max="13055" width="9.140625" style="3"/>
    <col min="13056" max="13056" width="3.42578125" style="3" customWidth="1"/>
    <col min="13057" max="13057" width="4" style="3" customWidth="1"/>
    <col min="13058" max="13058" width="15.5703125" style="3" customWidth="1"/>
    <col min="13059" max="13059" width="12.140625" style="3" customWidth="1"/>
    <col min="13060" max="13060" width="14.42578125" style="3" customWidth="1"/>
    <col min="13061" max="13061" width="11.7109375" style="3" customWidth="1"/>
    <col min="13062" max="13062" width="11.85546875" style="3" customWidth="1"/>
    <col min="13063" max="13063" width="12.140625" style="3" customWidth="1"/>
    <col min="13064" max="13064" width="12" style="3" customWidth="1"/>
    <col min="13065" max="13065" width="11" style="3" customWidth="1"/>
    <col min="13066" max="13311" width="9.140625" style="3"/>
    <col min="13312" max="13312" width="3.42578125" style="3" customWidth="1"/>
    <col min="13313" max="13313" width="4" style="3" customWidth="1"/>
    <col min="13314" max="13314" width="15.5703125" style="3" customWidth="1"/>
    <col min="13315" max="13315" width="12.140625" style="3" customWidth="1"/>
    <col min="13316" max="13316" width="14.42578125" style="3" customWidth="1"/>
    <col min="13317" max="13317" width="11.7109375" style="3" customWidth="1"/>
    <col min="13318" max="13318" width="11.85546875" style="3" customWidth="1"/>
    <col min="13319" max="13319" width="12.140625" style="3" customWidth="1"/>
    <col min="13320" max="13320" width="12" style="3" customWidth="1"/>
    <col min="13321" max="13321" width="11" style="3" customWidth="1"/>
    <col min="13322" max="13567" width="9.140625" style="3"/>
    <col min="13568" max="13568" width="3.42578125" style="3" customWidth="1"/>
    <col min="13569" max="13569" width="4" style="3" customWidth="1"/>
    <col min="13570" max="13570" width="15.5703125" style="3" customWidth="1"/>
    <col min="13571" max="13571" width="12.140625" style="3" customWidth="1"/>
    <col min="13572" max="13572" width="14.42578125" style="3" customWidth="1"/>
    <col min="13573" max="13573" width="11.7109375" style="3" customWidth="1"/>
    <col min="13574" max="13574" width="11.85546875" style="3" customWidth="1"/>
    <col min="13575" max="13575" width="12.140625" style="3" customWidth="1"/>
    <col min="13576" max="13576" width="12" style="3" customWidth="1"/>
    <col min="13577" max="13577" width="11" style="3" customWidth="1"/>
    <col min="13578" max="13823" width="9.140625" style="3"/>
    <col min="13824" max="13824" width="3.42578125" style="3" customWidth="1"/>
    <col min="13825" max="13825" width="4" style="3" customWidth="1"/>
    <col min="13826" max="13826" width="15.5703125" style="3" customWidth="1"/>
    <col min="13827" max="13827" width="12.140625" style="3" customWidth="1"/>
    <col min="13828" max="13828" width="14.42578125" style="3" customWidth="1"/>
    <col min="13829" max="13829" width="11.7109375" style="3" customWidth="1"/>
    <col min="13830" max="13830" width="11.85546875" style="3" customWidth="1"/>
    <col min="13831" max="13831" width="12.140625" style="3" customWidth="1"/>
    <col min="13832" max="13832" width="12" style="3" customWidth="1"/>
    <col min="13833" max="13833" width="11" style="3" customWidth="1"/>
    <col min="13834" max="14079" width="9.140625" style="3"/>
    <col min="14080" max="14080" width="3.42578125" style="3" customWidth="1"/>
    <col min="14081" max="14081" width="4" style="3" customWidth="1"/>
    <col min="14082" max="14082" width="15.5703125" style="3" customWidth="1"/>
    <col min="14083" max="14083" width="12.140625" style="3" customWidth="1"/>
    <col min="14084" max="14084" width="14.42578125" style="3" customWidth="1"/>
    <col min="14085" max="14085" width="11.7109375" style="3" customWidth="1"/>
    <col min="14086" max="14086" width="11.85546875" style="3" customWidth="1"/>
    <col min="14087" max="14087" width="12.140625" style="3" customWidth="1"/>
    <col min="14088" max="14088" width="12" style="3" customWidth="1"/>
    <col min="14089" max="14089" width="11" style="3" customWidth="1"/>
    <col min="14090" max="14335" width="9.140625" style="3"/>
    <col min="14336" max="14336" width="3.42578125" style="3" customWidth="1"/>
    <col min="14337" max="14337" width="4" style="3" customWidth="1"/>
    <col min="14338" max="14338" width="15.5703125" style="3" customWidth="1"/>
    <col min="14339" max="14339" width="12.140625" style="3" customWidth="1"/>
    <col min="14340" max="14340" width="14.42578125" style="3" customWidth="1"/>
    <col min="14341" max="14341" width="11.7109375" style="3" customWidth="1"/>
    <col min="14342" max="14342" width="11.85546875" style="3" customWidth="1"/>
    <col min="14343" max="14343" width="12.140625" style="3" customWidth="1"/>
    <col min="14344" max="14344" width="12" style="3" customWidth="1"/>
    <col min="14345" max="14345" width="11" style="3" customWidth="1"/>
    <col min="14346" max="14591" width="9.140625" style="3"/>
    <col min="14592" max="14592" width="3.42578125" style="3" customWidth="1"/>
    <col min="14593" max="14593" width="4" style="3" customWidth="1"/>
    <col min="14594" max="14594" width="15.5703125" style="3" customWidth="1"/>
    <col min="14595" max="14595" width="12.140625" style="3" customWidth="1"/>
    <col min="14596" max="14596" width="14.42578125" style="3" customWidth="1"/>
    <col min="14597" max="14597" width="11.7109375" style="3" customWidth="1"/>
    <col min="14598" max="14598" width="11.85546875" style="3" customWidth="1"/>
    <col min="14599" max="14599" width="12.140625" style="3" customWidth="1"/>
    <col min="14600" max="14600" width="12" style="3" customWidth="1"/>
    <col min="14601" max="14601" width="11" style="3" customWidth="1"/>
    <col min="14602" max="14847" width="9.140625" style="3"/>
    <col min="14848" max="14848" width="3.42578125" style="3" customWidth="1"/>
    <col min="14849" max="14849" width="4" style="3" customWidth="1"/>
    <col min="14850" max="14850" width="15.5703125" style="3" customWidth="1"/>
    <col min="14851" max="14851" width="12.140625" style="3" customWidth="1"/>
    <col min="14852" max="14852" width="14.42578125" style="3" customWidth="1"/>
    <col min="14853" max="14853" width="11.7109375" style="3" customWidth="1"/>
    <col min="14854" max="14854" width="11.85546875" style="3" customWidth="1"/>
    <col min="14855" max="14855" width="12.140625" style="3" customWidth="1"/>
    <col min="14856" max="14856" width="12" style="3" customWidth="1"/>
    <col min="14857" max="14857" width="11" style="3" customWidth="1"/>
    <col min="14858" max="15103" width="9.140625" style="3"/>
    <col min="15104" max="15104" width="3.42578125" style="3" customWidth="1"/>
    <col min="15105" max="15105" width="4" style="3" customWidth="1"/>
    <col min="15106" max="15106" width="15.5703125" style="3" customWidth="1"/>
    <col min="15107" max="15107" width="12.140625" style="3" customWidth="1"/>
    <col min="15108" max="15108" width="14.42578125" style="3" customWidth="1"/>
    <col min="15109" max="15109" width="11.7109375" style="3" customWidth="1"/>
    <col min="15110" max="15110" width="11.85546875" style="3" customWidth="1"/>
    <col min="15111" max="15111" width="12.140625" style="3" customWidth="1"/>
    <col min="15112" max="15112" width="12" style="3" customWidth="1"/>
    <col min="15113" max="15113" width="11" style="3" customWidth="1"/>
    <col min="15114" max="15359" width="9.140625" style="3"/>
    <col min="15360" max="15360" width="3.42578125" style="3" customWidth="1"/>
    <col min="15361" max="15361" width="4" style="3" customWidth="1"/>
    <col min="15362" max="15362" width="15.5703125" style="3" customWidth="1"/>
    <col min="15363" max="15363" width="12.140625" style="3" customWidth="1"/>
    <col min="15364" max="15364" width="14.42578125" style="3" customWidth="1"/>
    <col min="15365" max="15365" width="11.7109375" style="3" customWidth="1"/>
    <col min="15366" max="15366" width="11.85546875" style="3" customWidth="1"/>
    <col min="15367" max="15367" width="12.140625" style="3" customWidth="1"/>
    <col min="15368" max="15368" width="12" style="3" customWidth="1"/>
    <col min="15369" max="15369" width="11" style="3" customWidth="1"/>
    <col min="15370" max="15615" width="9.140625" style="3"/>
    <col min="15616" max="15616" width="3.42578125" style="3" customWidth="1"/>
    <col min="15617" max="15617" width="4" style="3" customWidth="1"/>
    <col min="15618" max="15618" width="15.5703125" style="3" customWidth="1"/>
    <col min="15619" max="15619" width="12.140625" style="3" customWidth="1"/>
    <col min="15620" max="15620" width="14.42578125" style="3" customWidth="1"/>
    <col min="15621" max="15621" width="11.7109375" style="3" customWidth="1"/>
    <col min="15622" max="15622" width="11.85546875" style="3" customWidth="1"/>
    <col min="15623" max="15623" width="12.140625" style="3" customWidth="1"/>
    <col min="15624" max="15624" width="12" style="3" customWidth="1"/>
    <col min="15625" max="15625" width="11" style="3" customWidth="1"/>
    <col min="15626" max="15871" width="9.140625" style="3"/>
    <col min="15872" max="15872" width="3.42578125" style="3" customWidth="1"/>
    <col min="15873" max="15873" width="4" style="3" customWidth="1"/>
    <col min="15874" max="15874" width="15.5703125" style="3" customWidth="1"/>
    <col min="15875" max="15875" width="12.140625" style="3" customWidth="1"/>
    <col min="15876" max="15876" width="14.42578125" style="3" customWidth="1"/>
    <col min="15877" max="15877" width="11.7109375" style="3" customWidth="1"/>
    <col min="15878" max="15878" width="11.85546875" style="3" customWidth="1"/>
    <col min="15879" max="15879" width="12.140625" style="3" customWidth="1"/>
    <col min="15880" max="15880" width="12" style="3" customWidth="1"/>
    <col min="15881" max="15881" width="11" style="3" customWidth="1"/>
    <col min="15882" max="16127" width="9.140625" style="3"/>
    <col min="16128" max="16128" width="3.42578125" style="3" customWidth="1"/>
    <col min="16129" max="16129" width="4" style="3" customWidth="1"/>
    <col min="16130" max="16130" width="15.5703125" style="3" customWidth="1"/>
    <col min="16131" max="16131" width="12.140625" style="3" customWidth="1"/>
    <col min="16132" max="16132" width="14.42578125" style="3" customWidth="1"/>
    <col min="16133" max="16133" width="11.7109375" style="3" customWidth="1"/>
    <col min="16134" max="16134" width="11.85546875" style="3" customWidth="1"/>
    <col min="16135" max="16135" width="12.140625" style="3" customWidth="1"/>
    <col min="16136" max="16136" width="12" style="3" customWidth="1"/>
    <col min="16137" max="16137" width="11" style="3" customWidth="1"/>
    <col min="16138" max="16384" width="9.140625" style="3"/>
  </cols>
  <sheetData>
    <row r="1" spans="1:9" s="123" customFormat="1" ht="14.25" x14ac:dyDescent="0.2">
      <c r="A1" s="122" t="s">
        <v>4</v>
      </c>
      <c r="B1" s="122" t="s">
        <v>5</v>
      </c>
      <c r="C1" s="121"/>
      <c r="D1" s="121"/>
      <c r="E1" s="121"/>
      <c r="F1" s="121"/>
      <c r="G1" s="121"/>
      <c r="H1" s="121"/>
    </row>
    <row r="2" spans="1:9" x14ac:dyDescent="0.25">
      <c r="A2" s="2">
        <v>8</v>
      </c>
      <c r="B2" s="2" t="s">
        <v>0</v>
      </c>
      <c r="C2" s="143" t="s">
        <v>6</v>
      </c>
      <c r="D2" s="410"/>
      <c r="E2" s="166"/>
      <c r="F2" s="141">
        <v>100000</v>
      </c>
      <c r="G2" s="167"/>
      <c r="I2" s="121"/>
    </row>
    <row r="3" spans="1:9" x14ac:dyDescent="0.25">
      <c r="A3" s="2"/>
      <c r="C3" s="182"/>
      <c r="D3" s="411"/>
      <c r="E3" s="183"/>
      <c r="F3" s="184">
        <v>6000</v>
      </c>
      <c r="G3" s="185"/>
      <c r="I3" s="121"/>
    </row>
    <row r="4" spans="1:9" x14ac:dyDescent="0.25">
      <c r="A4" s="2"/>
      <c r="C4" s="182" t="s">
        <v>68</v>
      </c>
      <c r="D4" s="411">
        <v>3</v>
      </c>
      <c r="E4" s="146">
        <v>4050</v>
      </c>
      <c r="F4" s="184">
        <f>-E4*D4</f>
        <v>-12150</v>
      </c>
      <c r="G4" s="185"/>
      <c r="I4" s="121"/>
    </row>
    <row r="5" spans="1:9" ht="15.75" thickBot="1" x14ac:dyDescent="0.3">
      <c r="A5" s="2"/>
      <c r="C5" s="144" t="s">
        <v>78</v>
      </c>
      <c r="D5" s="411"/>
      <c r="E5" s="168"/>
      <c r="F5" s="260">
        <v>-17000</v>
      </c>
      <c r="G5" s="169"/>
      <c r="I5" s="121"/>
    </row>
    <row r="6" spans="1:9" x14ac:dyDescent="0.25">
      <c r="A6" s="2"/>
      <c r="C6" s="144" t="s">
        <v>7</v>
      </c>
      <c r="D6" s="411"/>
      <c r="E6" s="170"/>
      <c r="F6" s="259">
        <f>SUM(F2:F5)</f>
        <v>76850</v>
      </c>
      <c r="G6" s="171"/>
      <c r="I6" s="121"/>
    </row>
    <row r="7" spans="1:9" x14ac:dyDescent="0.25">
      <c r="A7" s="2"/>
      <c r="C7" s="144" t="s">
        <v>140</v>
      </c>
      <c r="D7" s="411"/>
      <c r="E7" s="147" t="s">
        <v>8</v>
      </c>
      <c r="F7" s="147" t="s">
        <v>9</v>
      </c>
      <c r="G7" s="150" t="s">
        <v>10</v>
      </c>
      <c r="I7" s="121"/>
    </row>
    <row r="8" spans="1:9" x14ac:dyDescent="0.25">
      <c r="A8" s="2"/>
      <c r="C8" s="144" t="s">
        <v>71</v>
      </c>
      <c r="D8" s="411"/>
      <c r="E8" s="146">
        <v>75300</v>
      </c>
      <c r="F8" s="146"/>
      <c r="G8" s="149">
        <v>10367.5</v>
      </c>
      <c r="I8" s="121"/>
    </row>
    <row r="9" spans="1:9" x14ac:dyDescent="0.25">
      <c r="A9" s="2"/>
      <c r="C9" s="144" t="s">
        <v>66</v>
      </c>
      <c r="D9" s="411"/>
      <c r="E9" s="142">
        <f>+E10-E8</f>
        <v>1550</v>
      </c>
      <c r="F9" s="414">
        <v>0.25</v>
      </c>
      <c r="G9" s="152">
        <f>+F9*E9</f>
        <v>387.5</v>
      </c>
      <c r="I9" s="121"/>
    </row>
    <row r="10" spans="1:9" x14ac:dyDescent="0.25">
      <c r="A10" s="2"/>
      <c r="C10" s="145" t="s">
        <v>11</v>
      </c>
      <c r="D10" s="412"/>
      <c r="E10" s="148">
        <f>+F6</f>
        <v>76850</v>
      </c>
      <c r="F10" s="142"/>
      <c r="G10" s="151">
        <f>SUM(G8:G9)</f>
        <v>10755</v>
      </c>
      <c r="I10" s="121"/>
    </row>
    <row r="11" spans="1:9" x14ac:dyDescent="0.25">
      <c r="A11" s="2"/>
      <c r="C11" s="121"/>
      <c r="D11" s="121"/>
      <c r="E11" s="121"/>
      <c r="F11" s="121"/>
      <c r="G11" s="121"/>
      <c r="H11" s="121"/>
      <c r="I11" s="121"/>
    </row>
    <row r="12" spans="1:9" x14ac:dyDescent="0.25">
      <c r="A12" s="2">
        <v>9</v>
      </c>
      <c r="B12" s="2" t="s">
        <v>0</v>
      </c>
      <c r="C12" s="143" t="s">
        <v>79</v>
      </c>
      <c r="D12" s="410"/>
      <c r="E12" s="186">
        <v>1000</v>
      </c>
      <c r="F12" s="188">
        <v>0.25</v>
      </c>
      <c r="G12" s="187">
        <f>+F12*E12</f>
        <v>250</v>
      </c>
      <c r="H12" s="121"/>
      <c r="I12" s="121"/>
    </row>
    <row r="13" spans="1:9" x14ac:dyDescent="0.25">
      <c r="A13" s="2"/>
      <c r="C13" s="144" t="s">
        <v>80</v>
      </c>
      <c r="D13" s="413"/>
      <c r="E13" s="142">
        <v>1000</v>
      </c>
      <c r="F13" s="189">
        <v>0.15</v>
      </c>
      <c r="G13" s="152">
        <f>+F13*E13</f>
        <v>150</v>
      </c>
      <c r="H13" s="121"/>
      <c r="I13" s="121"/>
    </row>
    <row r="14" spans="1:9" x14ac:dyDescent="0.25">
      <c r="A14" s="2"/>
      <c r="C14" s="145" t="s">
        <v>11</v>
      </c>
      <c r="D14" s="412"/>
      <c r="E14" s="148"/>
      <c r="F14" s="148"/>
      <c r="G14" s="151">
        <f>SUM(G12:G13)</f>
        <v>400</v>
      </c>
      <c r="H14" s="121"/>
      <c r="I14" s="121"/>
    </row>
    <row r="15" spans="1:9" x14ac:dyDescent="0.25">
      <c r="A15" s="2"/>
      <c r="C15" s="121"/>
      <c r="D15" s="121"/>
      <c r="E15" s="121"/>
      <c r="F15" s="121"/>
      <c r="G15" s="121"/>
      <c r="H15" s="121"/>
    </row>
    <row r="16" spans="1:9" x14ac:dyDescent="0.25">
      <c r="A16" s="2">
        <v>10</v>
      </c>
      <c r="B16" s="2" t="s">
        <v>3</v>
      </c>
      <c r="C16" s="121" t="s">
        <v>81</v>
      </c>
      <c r="D16" s="121"/>
      <c r="E16" s="121"/>
      <c r="F16" s="121"/>
      <c r="G16" s="121"/>
      <c r="H16" s="121"/>
    </row>
    <row r="17" spans="1:7" x14ac:dyDescent="0.25">
      <c r="A17" s="2"/>
    </row>
    <row r="18" spans="1:7" x14ac:dyDescent="0.25">
      <c r="A18" s="2">
        <v>11</v>
      </c>
      <c r="B18" s="2" t="s">
        <v>1</v>
      </c>
    </row>
    <row r="19" spans="1:7" ht="15.75" thickBot="1" x14ac:dyDescent="0.3">
      <c r="A19" s="2"/>
    </row>
    <row r="20" spans="1:7" ht="18.75" thickBot="1" x14ac:dyDescent="0.3">
      <c r="A20" s="2">
        <v>12</v>
      </c>
      <c r="B20" s="2" t="s">
        <v>0</v>
      </c>
      <c r="C20" s="441" t="s">
        <v>141</v>
      </c>
      <c r="D20" s="442"/>
      <c r="E20" s="442"/>
      <c r="F20" s="443"/>
      <c r="G20" s="215"/>
    </row>
    <row r="21" spans="1:7" ht="16.5" thickTop="1" thickBot="1" x14ac:dyDescent="0.3">
      <c r="A21" s="2"/>
      <c r="C21" s="214" t="s">
        <v>84</v>
      </c>
      <c r="D21" s="213"/>
      <c r="E21" s="212"/>
      <c r="F21" s="211"/>
      <c r="G21" s="210">
        <v>70000</v>
      </c>
    </row>
    <row r="22" spans="1:7" ht="15.75" thickBot="1" x14ac:dyDescent="0.3">
      <c r="A22" s="2"/>
      <c r="C22" s="209" t="s">
        <v>85</v>
      </c>
      <c r="D22" s="208"/>
      <c r="E22" s="205"/>
      <c r="F22" s="207"/>
      <c r="G22" s="206">
        <v>-4000</v>
      </c>
    </row>
    <row r="23" spans="1:7" ht="15.75" thickBot="1" x14ac:dyDescent="0.3">
      <c r="A23" s="2"/>
      <c r="C23" s="209" t="s">
        <v>12</v>
      </c>
      <c r="D23" s="208"/>
      <c r="E23" s="190"/>
      <c r="F23" s="191"/>
      <c r="G23" s="192">
        <f>SUM(G21:G22)</f>
        <v>66000</v>
      </c>
    </row>
    <row r="24" spans="1:7" x14ac:dyDescent="0.25">
      <c r="A24" s="2"/>
      <c r="C24" s="209" t="s">
        <v>86</v>
      </c>
      <c r="D24" s="208"/>
      <c r="E24" s="190"/>
      <c r="F24" s="191"/>
      <c r="G24" s="193"/>
    </row>
    <row r="25" spans="1:7" x14ac:dyDescent="0.25">
      <c r="A25" s="2"/>
      <c r="C25" s="209" t="s">
        <v>87</v>
      </c>
      <c r="D25" s="208"/>
      <c r="E25" s="216"/>
      <c r="F25" s="217"/>
      <c r="G25" s="193"/>
    </row>
    <row r="26" spans="1:7" x14ac:dyDescent="0.25">
      <c r="A26" s="2"/>
      <c r="C26" s="209" t="s">
        <v>83</v>
      </c>
      <c r="D26" s="208"/>
      <c r="E26" s="218"/>
      <c r="F26" s="218">
        <v>6000</v>
      </c>
      <c r="G26" s="193"/>
    </row>
    <row r="27" spans="1:7" x14ac:dyDescent="0.25">
      <c r="A27" s="2"/>
      <c r="C27" s="209" t="s">
        <v>91</v>
      </c>
      <c r="D27" s="208"/>
      <c r="E27" s="218"/>
      <c r="F27" s="218">
        <v>7000</v>
      </c>
      <c r="G27" s="193"/>
    </row>
    <row r="28" spans="1:7" x14ac:dyDescent="0.25">
      <c r="A28" s="2"/>
      <c r="C28" s="209" t="s">
        <v>92</v>
      </c>
      <c r="D28" s="208"/>
      <c r="E28" s="218"/>
      <c r="F28" s="218">
        <v>2000</v>
      </c>
      <c r="G28" s="193"/>
    </row>
    <row r="29" spans="1:7" x14ac:dyDescent="0.25">
      <c r="A29" s="2"/>
      <c r="C29" s="209" t="s">
        <v>67</v>
      </c>
      <c r="D29" s="208"/>
      <c r="E29" s="218">
        <v>3000</v>
      </c>
      <c r="F29" s="218"/>
      <c r="G29" s="193"/>
    </row>
    <row r="30" spans="1:7" ht="15.75" thickBot="1" x14ac:dyDescent="0.3">
      <c r="A30" s="2"/>
      <c r="C30" s="209" t="s">
        <v>69</v>
      </c>
      <c r="D30" s="208"/>
      <c r="E30" s="220">
        <f>0.02*G23</f>
        <v>1320</v>
      </c>
      <c r="F30" s="221">
        <f>+E29-E30</f>
        <v>1680</v>
      </c>
      <c r="G30" s="193"/>
    </row>
    <row r="31" spans="1:7" ht="15.75" thickBot="1" x14ac:dyDescent="0.3">
      <c r="A31" s="2"/>
      <c r="C31" s="209"/>
      <c r="D31" s="208"/>
      <c r="E31" s="204"/>
      <c r="F31" s="219">
        <f>SUM(F26:F30)</f>
        <v>16680</v>
      </c>
      <c r="G31" s="193"/>
    </row>
    <row r="32" spans="1:7" ht="15.75" thickBot="1" x14ac:dyDescent="0.3">
      <c r="A32" s="2"/>
      <c r="C32" s="209" t="s">
        <v>88</v>
      </c>
      <c r="D32" s="208"/>
      <c r="E32" s="190"/>
      <c r="F32" s="194">
        <v>12600</v>
      </c>
      <c r="G32" s="193"/>
    </row>
    <row r="33" spans="1:8" ht="15.75" thickBot="1" x14ac:dyDescent="0.3">
      <c r="A33" s="2"/>
      <c r="C33" s="209"/>
      <c r="D33" s="208"/>
      <c r="E33" s="190"/>
      <c r="F33" s="191"/>
      <c r="G33" s="195">
        <f>-F31</f>
        <v>-16680</v>
      </c>
    </row>
    <row r="34" spans="1:8" ht="15.75" thickBot="1" x14ac:dyDescent="0.3">
      <c r="A34" s="2"/>
      <c r="C34" s="209" t="s">
        <v>89</v>
      </c>
      <c r="D34" s="208" t="s">
        <v>90</v>
      </c>
      <c r="E34" s="196">
        <v>4</v>
      </c>
      <c r="F34" s="197"/>
      <c r="G34" s="192"/>
    </row>
    <row r="35" spans="1:8" ht="15.75" thickBot="1" x14ac:dyDescent="0.3">
      <c r="A35" s="2"/>
      <c r="C35" s="209"/>
      <c r="D35" s="208" t="s">
        <v>82</v>
      </c>
      <c r="E35" s="198">
        <v>4050</v>
      </c>
      <c r="F35" s="199">
        <f>+E35*E34</f>
        <v>16200</v>
      </c>
      <c r="G35" s="200">
        <f>-F35</f>
        <v>-16200</v>
      </c>
    </row>
    <row r="36" spans="1:8" ht="15.75" thickBot="1" x14ac:dyDescent="0.3">
      <c r="A36" s="2"/>
      <c r="C36" s="201" t="s">
        <v>7</v>
      </c>
      <c r="D36" s="202"/>
      <c r="E36" s="205"/>
      <c r="F36" s="207"/>
      <c r="G36" s="203">
        <f>SUM(G23:G35)</f>
        <v>33120</v>
      </c>
    </row>
    <row r="37" spans="1:8" s="258" customFormat="1" x14ac:dyDescent="0.25">
      <c r="A37" s="2"/>
      <c r="B37" s="2"/>
      <c r="C37" s="254"/>
      <c r="D37" s="254"/>
      <c r="E37" s="255"/>
      <c r="F37" s="255"/>
      <c r="G37" s="256"/>
      <c r="H37" s="257"/>
    </row>
    <row r="38" spans="1:8" s="258" customFormat="1" x14ac:dyDescent="0.25">
      <c r="A38" s="2">
        <v>13</v>
      </c>
      <c r="B38" s="2" t="s">
        <v>1</v>
      </c>
      <c r="C38" s="254"/>
      <c r="D38" s="254"/>
      <c r="E38" s="255"/>
      <c r="F38" s="255"/>
      <c r="G38" s="256"/>
      <c r="H38" s="257"/>
    </row>
    <row r="39" spans="1:8" s="258" customFormat="1" x14ac:dyDescent="0.25">
      <c r="A39" s="2">
        <v>14</v>
      </c>
      <c r="B39" s="2" t="s">
        <v>2</v>
      </c>
      <c r="C39" s="254"/>
      <c r="D39" s="254"/>
      <c r="E39" s="255"/>
      <c r="F39" s="255"/>
      <c r="G39" s="256"/>
      <c r="H39" s="257"/>
    </row>
    <row r="40" spans="1:8" s="258" customFormat="1" x14ac:dyDescent="0.25">
      <c r="A40" s="2"/>
      <c r="B40" s="2"/>
      <c r="C40" s="254"/>
      <c r="D40" s="254"/>
      <c r="E40" s="255"/>
      <c r="F40" s="255"/>
      <c r="G40" s="256"/>
      <c r="H40" s="257"/>
    </row>
    <row r="41" spans="1:8" s="258" customFormat="1" x14ac:dyDescent="0.25">
      <c r="A41" s="2"/>
      <c r="B41" s="2"/>
      <c r="C41" s="257"/>
      <c r="D41" s="257"/>
      <c r="E41" s="257"/>
      <c r="F41" s="257"/>
      <c r="G41" s="257"/>
      <c r="H41" s="257"/>
    </row>
    <row r="42" spans="1:8" x14ac:dyDescent="0.25">
      <c r="A42" s="2"/>
    </row>
    <row r="43" spans="1:8" x14ac:dyDescent="0.25">
      <c r="A43" s="2"/>
    </row>
    <row r="44" spans="1:8" x14ac:dyDescent="0.25">
      <c r="A44" s="2"/>
    </row>
    <row r="45" spans="1:8" x14ac:dyDescent="0.25">
      <c r="A45" s="2"/>
    </row>
    <row r="46" spans="1:8" x14ac:dyDescent="0.25">
      <c r="A46" s="2"/>
    </row>
  </sheetData>
  <mergeCells count="1">
    <mergeCell ref="C20:F20"/>
  </mergeCells>
  <pageMargins left="0.75" right="0.5" top="0.7" bottom="0.5" header="0.4" footer="0.3"/>
  <pageSetup scale="110" orientation="portrait" r:id="rId1"/>
  <headerFooter alignWithMargins="0">
    <oddFooter>&amp;L&amp;"Arial,Bold"&amp;F. &amp;A. 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showGridLines="0" topLeftCell="A31" zoomScale="160" zoomScaleNormal="160" workbookViewId="0">
      <selection activeCell="D21" sqref="D21"/>
    </sheetView>
  </sheetViews>
  <sheetFormatPr defaultRowHeight="15" x14ac:dyDescent="0.25"/>
  <cols>
    <col min="1" max="1" width="3.28515625" style="12" customWidth="1"/>
    <col min="2" max="2" width="2.28515625" style="10" customWidth="1"/>
    <col min="3" max="3" width="0.7109375" style="10" customWidth="1"/>
    <col min="4" max="4" width="27.140625" style="13" customWidth="1"/>
    <col min="5" max="5" width="13.5703125" style="11" customWidth="1"/>
    <col min="6" max="6" width="12.140625" style="11" customWidth="1"/>
    <col min="7" max="7" width="11.42578125" style="11" customWidth="1"/>
    <col min="8" max="8" width="10.7109375" style="11" customWidth="1"/>
    <col min="9" max="9" width="11.5703125" style="11" customWidth="1"/>
    <col min="10" max="10" width="5.28515625" style="11" customWidth="1"/>
    <col min="11" max="11" width="7.5703125" style="11" customWidth="1"/>
    <col min="12" max="12" width="0.5703125" customWidth="1"/>
    <col min="14" max="14" width="9.140625" style="261"/>
    <col min="257" max="257" width="4.28515625" customWidth="1"/>
    <col min="258" max="258" width="4.140625" customWidth="1"/>
    <col min="259" max="259" width="3.28515625" customWidth="1"/>
    <col min="260" max="260" width="25" customWidth="1"/>
    <col min="261" max="261" width="11.140625" customWidth="1"/>
    <col min="262" max="262" width="12" customWidth="1"/>
    <col min="263" max="263" width="12.42578125" customWidth="1"/>
    <col min="264" max="264" width="12.5703125" customWidth="1"/>
    <col min="265" max="265" width="12" customWidth="1"/>
    <col min="266" max="266" width="10.140625" customWidth="1"/>
    <col min="267" max="267" width="9.42578125" customWidth="1"/>
    <col min="513" max="513" width="4.28515625" customWidth="1"/>
    <col min="514" max="514" width="4.140625" customWidth="1"/>
    <col min="515" max="515" width="3.28515625" customWidth="1"/>
    <col min="516" max="516" width="25" customWidth="1"/>
    <col min="517" max="517" width="11.140625" customWidth="1"/>
    <col min="518" max="518" width="12" customWidth="1"/>
    <col min="519" max="519" width="12.42578125" customWidth="1"/>
    <col min="520" max="520" width="12.5703125" customWidth="1"/>
    <col min="521" max="521" width="12" customWidth="1"/>
    <col min="522" max="522" width="10.140625" customWidth="1"/>
    <col min="523" max="523" width="9.42578125" customWidth="1"/>
    <col min="769" max="769" width="4.28515625" customWidth="1"/>
    <col min="770" max="770" width="4.140625" customWidth="1"/>
    <col min="771" max="771" width="3.28515625" customWidth="1"/>
    <col min="772" max="772" width="25" customWidth="1"/>
    <col min="773" max="773" width="11.140625" customWidth="1"/>
    <col min="774" max="774" width="12" customWidth="1"/>
    <col min="775" max="775" width="12.42578125" customWidth="1"/>
    <col min="776" max="776" width="12.5703125" customWidth="1"/>
    <col min="777" max="777" width="12" customWidth="1"/>
    <col min="778" max="778" width="10.140625" customWidth="1"/>
    <col min="779" max="779" width="9.42578125" customWidth="1"/>
    <col min="1025" max="1025" width="4.28515625" customWidth="1"/>
    <col min="1026" max="1026" width="4.140625" customWidth="1"/>
    <col min="1027" max="1027" width="3.28515625" customWidth="1"/>
    <col min="1028" max="1028" width="25" customWidth="1"/>
    <col min="1029" max="1029" width="11.140625" customWidth="1"/>
    <col min="1030" max="1030" width="12" customWidth="1"/>
    <col min="1031" max="1031" width="12.42578125" customWidth="1"/>
    <col min="1032" max="1032" width="12.5703125" customWidth="1"/>
    <col min="1033" max="1033" width="12" customWidth="1"/>
    <col min="1034" max="1034" width="10.140625" customWidth="1"/>
    <col min="1035" max="1035" width="9.42578125" customWidth="1"/>
    <col min="1281" max="1281" width="4.28515625" customWidth="1"/>
    <col min="1282" max="1282" width="4.140625" customWidth="1"/>
    <col min="1283" max="1283" width="3.28515625" customWidth="1"/>
    <col min="1284" max="1284" width="25" customWidth="1"/>
    <col min="1285" max="1285" width="11.140625" customWidth="1"/>
    <col min="1286" max="1286" width="12" customWidth="1"/>
    <col min="1287" max="1287" width="12.42578125" customWidth="1"/>
    <col min="1288" max="1288" width="12.5703125" customWidth="1"/>
    <col min="1289" max="1289" width="12" customWidth="1"/>
    <col min="1290" max="1290" width="10.140625" customWidth="1"/>
    <col min="1291" max="1291" width="9.42578125" customWidth="1"/>
    <col min="1537" max="1537" width="4.28515625" customWidth="1"/>
    <col min="1538" max="1538" width="4.140625" customWidth="1"/>
    <col min="1539" max="1539" width="3.28515625" customWidth="1"/>
    <col min="1540" max="1540" width="25" customWidth="1"/>
    <col min="1541" max="1541" width="11.140625" customWidth="1"/>
    <col min="1542" max="1542" width="12" customWidth="1"/>
    <col min="1543" max="1543" width="12.42578125" customWidth="1"/>
    <col min="1544" max="1544" width="12.5703125" customWidth="1"/>
    <col min="1545" max="1545" width="12" customWidth="1"/>
    <col min="1546" max="1546" width="10.140625" customWidth="1"/>
    <col min="1547" max="1547" width="9.42578125" customWidth="1"/>
    <col min="1793" max="1793" width="4.28515625" customWidth="1"/>
    <col min="1794" max="1794" width="4.140625" customWidth="1"/>
    <col min="1795" max="1795" width="3.28515625" customWidth="1"/>
    <col min="1796" max="1796" width="25" customWidth="1"/>
    <col min="1797" max="1797" width="11.140625" customWidth="1"/>
    <col min="1798" max="1798" width="12" customWidth="1"/>
    <col min="1799" max="1799" width="12.42578125" customWidth="1"/>
    <col min="1800" max="1800" width="12.5703125" customWidth="1"/>
    <col min="1801" max="1801" width="12" customWidth="1"/>
    <col min="1802" max="1802" width="10.140625" customWidth="1"/>
    <col min="1803" max="1803" width="9.42578125" customWidth="1"/>
    <col min="2049" max="2049" width="4.28515625" customWidth="1"/>
    <col min="2050" max="2050" width="4.140625" customWidth="1"/>
    <col min="2051" max="2051" width="3.28515625" customWidth="1"/>
    <col min="2052" max="2052" width="25" customWidth="1"/>
    <col min="2053" max="2053" width="11.140625" customWidth="1"/>
    <col min="2054" max="2054" width="12" customWidth="1"/>
    <col min="2055" max="2055" width="12.42578125" customWidth="1"/>
    <col min="2056" max="2056" width="12.5703125" customWidth="1"/>
    <col min="2057" max="2057" width="12" customWidth="1"/>
    <col min="2058" max="2058" width="10.140625" customWidth="1"/>
    <col min="2059" max="2059" width="9.42578125" customWidth="1"/>
    <col min="2305" max="2305" width="4.28515625" customWidth="1"/>
    <col min="2306" max="2306" width="4.140625" customWidth="1"/>
    <col min="2307" max="2307" width="3.28515625" customWidth="1"/>
    <col min="2308" max="2308" width="25" customWidth="1"/>
    <col min="2309" max="2309" width="11.140625" customWidth="1"/>
    <col min="2310" max="2310" width="12" customWidth="1"/>
    <col min="2311" max="2311" width="12.42578125" customWidth="1"/>
    <col min="2312" max="2312" width="12.5703125" customWidth="1"/>
    <col min="2313" max="2313" width="12" customWidth="1"/>
    <col min="2314" max="2314" width="10.140625" customWidth="1"/>
    <col min="2315" max="2315" width="9.42578125" customWidth="1"/>
    <col min="2561" max="2561" width="4.28515625" customWidth="1"/>
    <col min="2562" max="2562" width="4.140625" customWidth="1"/>
    <col min="2563" max="2563" width="3.28515625" customWidth="1"/>
    <col min="2564" max="2564" width="25" customWidth="1"/>
    <col min="2565" max="2565" width="11.140625" customWidth="1"/>
    <col min="2566" max="2566" width="12" customWidth="1"/>
    <col min="2567" max="2567" width="12.42578125" customWidth="1"/>
    <col min="2568" max="2568" width="12.5703125" customWidth="1"/>
    <col min="2569" max="2569" width="12" customWidth="1"/>
    <col min="2570" max="2570" width="10.140625" customWidth="1"/>
    <col min="2571" max="2571" width="9.42578125" customWidth="1"/>
    <col min="2817" max="2817" width="4.28515625" customWidth="1"/>
    <col min="2818" max="2818" width="4.140625" customWidth="1"/>
    <col min="2819" max="2819" width="3.28515625" customWidth="1"/>
    <col min="2820" max="2820" width="25" customWidth="1"/>
    <col min="2821" max="2821" width="11.140625" customWidth="1"/>
    <col min="2822" max="2822" width="12" customWidth="1"/>
    <col min="2823" max="2823" width="12.42578125" customWidth="1"/>
    <col min="2824" max="2824" width="12.5703125" customWidth="1"/>
    <col min="2825" max="2825" width="12" customWidth="1"/>
    <col min="2826" max="2826" width="10.140625" customWidth="1"/>
    <col min="2827" max="2827" width="9.42578125" customWidth="1"/>
    <col min="3073" max="3073" width="4.28515625" customWidth="1"/>
    <col min="3074" max="3074" width="4.140625" customWidth="1"/>
    <col min="3075" max="3075" width="3.28515625" customWidth="1"/>
    <col min="3076" max="3076" width="25" customWidth="1"/>
    <col min="3077" max="3077" width="11.140625" customWidth="1"/>
    <col min="3078" max="3078" width="12" customWidth="1"/>
    <col min="3079" max="3079" width="12.42578125" customWidth="1"/>
    <col min="3080" max="3080" width="12.5703125" customWidth="1"/>
    <col min="3081" max="3081" width="12" customWidth="1"/>
    <col min="3082" max="3082" width="10.140625" customWidth="1"/>
    <col min="3083" max="3083" width="9.42578125" customWidth="1"/>
    <col min="3329" max="3329" width="4.28515625" customWidth="1"/>
    <col min="3330" max="3330" width="4.140625" customWidth="1"/>
    <col min="3331" max="3331" width="3.28515625" customWidth="1"/>
    <col min="3332" max="3332" width="25" customWidth="1"/>
    <col min="3333" max="3333" width="11.140625" customWidth="1"/>
    <col min="3334" max="3334" width="12" customWidth="1"/>
    <col min="3335" max="3335" width="12.42578125" customWidth="1"/>
    <col min="3336" max="3336" width="12.5703125" customWidth="1"/>
    <col min="3337" max="3337" width="12" customWidth="1"/>
    <col min="3338" max="3338" width="10.140625" customWidth="1"/>
    <col min="3339" max="3339" width="9.42578125" customWidth="1"/>
    <col min="3585" max="3585" width="4.28515625" customWidth="1"/>
    <col min="3586" max="3586" width="4.140625" customWidth="1"/>
    <col min="3587" max="3587" width="3.28515625" customWidth="1"/>
    <col min="3588" max="3588" width="25" customWidth="1"/>
    <col min="3589" max="3589" width="11.140625" customWidth="1"/>
    <col min="3590" max="3590" width="12" customWidth="1"/>
    <col min="3591" max="3591" width="12.42578125" customWidth="1"/>
    <col min="3592" max="3592" width="12.5703125" customWidth="1"/>
    <col min="3593" max="3593" width="12" customWidth="1"/>
    <col min="3594" max="3594" width="10.140625" customWidth="1"/>
    <col min="3595" max="3595" width="9.42578125" customWidth="1"/>
    <col min="3841" max="3841" width="4.28515625" customWidth="1"/>
    <col min="3842" max="3842" width="4.140625" customWidth="1"/>
    <col min="3843" max="3843" width="3.28515625" customWidth="1"/>
    <col min="3844" max="3844" width="25" customWidth="1"/>
    <col min="3845" max="3845" width="11.140625" customWidth="1"/>
    <col min="3846" max="3846" width="12" customWidth="1"/>
    <col min="3847" max="3847" width="12.42578125" customWidth="1"/>
    <col min="3848" max="3848" width="12.5703125" customWidth="1"/>
    <col min="3849" max="3849" width="12" customWidth="1"/>
    <col min="3850" max="3850" width="10.140625" customWidth="1"/>
    <col min="3851" max="3851" width="9.42578125" customWidth="1"/>
    <col min="4097" max="4097" width="4.28515625" customWidth="1"/>
    <col min="4098" max="4098" width="4.140625" customWidth="1"/>
    <col min="4099" max="4099" width="3.28515625" customWidth="1"/>
    <col min="4100" max="4100" width="25" customWidth="1"/>
    <col min="4101" max="4101" width="11.140625" customWidth="1"/>
    <col min="4102" max="4102" width="12" customWidth="1"/>
    <col min="4103" max="4103" width="12.42578125" customWidth="1"/>
    <col min="4104" max="4104" width="12.5703125" customWidth="1"/>
    <col min="4105" max="4105" width="12" customWidth="1"/>
    <col min="4106" max="4106" width="10.140625" customWidth="1"/>
    <col min="4107" max="4107" width="9.42578125" customWidth="1"/>
    <col min="4353" max="4353" width="4.28515625" customWidth="1"/>
    <col min="4354" max="4354" width="4.140625" customWidth="1"/>
    <col min="4355" max="4355" width="3.28515625" customWidth="1"/>
    <col min="4356" max="4356" width="25" customWidth="1"/>
    <col min="4357" max="4357" width="11.140625" customWidth="1"/>
    <col min="4358" max="4358" width="12" customWidth="1"/>
    <col min="4359" max="4359" width="12.42578125" customWidth="1"/>
    <col min="4360" max="4360" width="12.5703125" customWidth="1"/>
    <col min="4361" max="4361" width="12" customWidth="1"/>
    <col min="4362" max="4362" width="10.140625" customWidth="1"/>
    <col min="4363" max="4363" width="9.42578125" customWidth="1"/>
    <col min="4609" max="4609" width="4.28515625" customWidth="1"/>
    <col min="4610" max="4610" width="4.140625" customWidth="1"/>
    <col min="4611" max="4611" width="3.28515625" customWidth="1"/>
    <col min="4612" max="4612" width="25" customWidth="1"/>
    <col min="4613" max="4613" width="11.140625" customWidth="1"/>
    <col min="4614" max="4614" width="12" customWidth="1"/>
    <col min="4615" max="4615" width="12.42578125" customWidth="1"/>
    <col min="4616" max="4616" width="12.5703125" customWidth="1"/>
    <col min="4617" max="4617" width="12" customWidth="1"/>
    <col min="4618" max="4618" width="10.140625" customWidth="1"/>
    <col min="4619" max="4619" width="9.42578125" customWidth="1"/>
    <col min="4865" max="4865" width="4.28515625" customWidth="1"/>
    <col min="4866" max="4866" width="4.140625" customWidth="1"/>
    <col min="4867" max="4867" width="3.28515625" customWidth="1"/>
    <col min="4868" max="4868" width="25" customWidth="1"/>
    <col min="4869" max="4869" width="11.140625" customWidth="1"/>
    <col min="4870" max="4870" width="12" customWidth="1"/>
    <col min="4871" max="4871" width="12.42578125" customWidth="1"/>
    <col min="4872" max="4872" width="12.5703125" customWidth="1"/>
    <col min="4873" max="4873" width="12" customWidth="1"/>
    <col min="4874" max="4874" width="10.140625" customWidth="1"/>
    <col min="4875" max="4875" width="9.42578125" customWidth="1"/>
    <col min="5121" max="5121" width="4.28515625" customWidth="1"/>
    <col min="5122" max="5122" width="4.140625" customWidth="1"/>
    <col min="5123" max="5123" width="3.28515625" customWidth="1"/>
    <col min="5124" max="5124" width="25" customWidth="1"/>
    <col min="5125" max="5125" width="11.140625" customWidth="1"/>
    <col min="5126" max="5126" width="12" customWidth="1"/>
    <col min="5127" max="5127" width="12.42578125" customWidth="1"/>
    <col min="5128" max="5128" width="12.5703125" customWidth="1"/>
    <col min="5129" max="5129" width="12" customWidth="1"/>
    <col min="5130" max="5130" width="10.140625" customWidth="1"/>
    <col min="5131" max="5131" width="9.42578125" customWidth="1"/>
    <col min="5377" max="5377" width="4.28515625" customWidth="1"/>
    <col min="5378" max="5378" width="4.140625" customWidth="1"/>
    <col min="5379" max="5379" width="3.28515625" customWidth="1"/>
    <col min="5380" max="5380" width="25" customWidth="1"/>
    <col min="5381" max="5381" width="11.140625" customWidth="1"/>
    <col min="5382" max="5382" width="12" customWidth="1"/>
    <col min="5383" max="5383" width="12.42578125" customWidth="1"/>
    <col min="5384" max="5384" width="12.5703125" customWidth="1"/>
    <col min="5385" max="5385" width="12" customWidth="1"/>
    <col min="5386" max="5386" width="10.140625" customWidth="1"/>
    <col min="5387" max="5387" width="9.42578125" customWidth="1"/>
    <col min="5633" max="5633" width="4.28515625" customWidth="1"/>
    <col min="5634" max="5634" width="4.140625" customWidth="1"/>
    <col min="5635" max="5635" width="3.28515625" customWidth="1"/>
    <col min="5636" max="5636" width="25" customWidth="1"/>
    <col min="5637" max="5637" width="11.140625" customWidth="1"/>
    <col min="5638" max="5638" width="12" customWidth="1"/>
    <col min="5639" max="5639" width="12.42578125" customWidth="1"/>
    <col min="5640" max="5640" width="12.5703125" customWidth="1"/>
    <col min="5641" max="5641" width="12" customWidth="1"/>
    <col min="5642" max="5642" width="10.140625" customWidth="1"/>
    <col min="5643" max="5643" width="9.42578125" customWidth="1"/>
    <col min="5889" max="5889" width="4.28515625" customWidth="1"/>
    <col min="5890" max="5890" width="4.140625" customWidth="1"/>
    <col min="5891" max="5891" width="3.28515625" customWidth="1"/>
    <col min="5892" max="5892" width="25" customWidth="1"/>
    <col min="5893" max="5893" width="11.140625" customWidth="1"/>
    <col min="5894" max="5894" width="12" customWidth="1"/>
    <col min="5895" max="5895" width="12.42578125" customWidth="1"/>
    <col min="5896" max="5896" width="12.5703125" customWidth="1"/>
    <col min="5897" max="5897" width="12" customWidth="1"/>
    <col min="5898" max="5898" width="10.140625" customWidth="1"/>
    <col min="5899" max="5899" width="9.42578125" customWidth="1"/>
    <col min="6145" max="6145" width="4.28515625" customWidth="1"/>
    <col min="6146" max="6146" width="4.140625" customWidth="1"/>
    <col min="6147" max="6147" width="3.28515625" customWidth="1"/>
    <col min="6148" max="6148" width="25" customWidth="1"/>
    <col min="6149" max="6149" width="11.140625" customWidth="1"/>
    <col min="6150" max="6150" width="12" customWidth="1"/>
    <col min="6151" max="6151" width="12.42578125" customWidth="1"/>
    <col min="6152" max="6152" width="12.5703125" customWidth="1"/>
    <col min="6153" max="6153" width="12" customWidth="1"/>
    <col min="6154" max="6154" width="10.140625" customWidth="1"/>
    <col min="6155" max="6155" width="9.42578125" customWidth="1"/>
    <col min="6401" max="6401" width="4.28515625" customWidth="1"/>
    <col min="6402" max="6402" width="4.140625" customWidth="1"/>
    <col min="6403" max="6403" width="3.28515625" customWidth="1"/>
    <col min="6404" max="6404" width="25" customWidth="1"/>
    <col min="6405" max="6405" width="11.140625" customWidth="1"/>
    <col min="6406" max="6406" width="12" customWidth="1"/>
    <col min="6407" max="6407" width="12.42578125" customWidth="1"/>
    <col min="6408" max="6408" width="12.5703125" customWidth="1"/>
    <col min="6409" max="6409" width="12" customWidth="1"/>
    <col min="6410" max="6410" width="10.140625" customWidth="1"/>
    <col min="6411" max="6411" width="9.42578125" customWidth="1"/>
    <col min="6657" max="6657" width="4.28515625" customWidth="1"/>
    <col min="6658" max="6658" width="4.140625" customWidth="1"/>
    <col min="6659" max="6659" width="3.28515625" customWidth="1"/>
    <col min="6660" max="6660" width="25" customWidth="1"/>
    <col min="6661" max="6661" width="11.140625" customWidth="1"/>
    <col min="6662" max="6662" width="12" customWidth="1"/>
    <col min="6663" max="6663" width="12.42578125" customWidth="1"/>
    <col min="6664" max="6664" width="12.5703125" customWidth="1"/>
    <col min="6665" max="6665" width="12" customWidth="1"/>
    <col min="6666" max="6666" width="10.140625" customWidth="1"/>
    <col min="6667" max="6667" width="9.42578125" customWidth="1"/>
    <col min="6913" max="6913" width="4.28515625" customWidth="1"/>
    <col min="6914" max="6914" width="4.140625" customWidth="1"/>
    <col min="6915" max="6915" width="3.28515625" customWidth="1"/>
    <col min="6916" max="6916" width="25" customWidth="1"/>
    <col min="6917" max="6917" width="11.140625" customWidth="1"/>
    <col min="6918" max="6918" width="12" customWidth="1"/>
    <col min="6919" max="6919" width="12.42578125" customWidth="1"/>
    <col min="6920" max="6920" width="12.5703125" customWidth="1"/>
    <col min="6921" max="6921" width="12" customWidth="1"/>
    <col min="6922" max="6922" width="10.140625" customWidth="1"/>
    <col min="6923" max="6923" width="9.42578125" customWidth="1"/>
    <col min="7169" max="7169" width="4.28515625" customWidth="1"/>
    <col min="7170" max="7170" width="4.140625" customWidth="1"/>
    <col min="7171" max="7171" width="3.28515625" customWidth="1"/>
    <col min="7172" max="7172" width="25" customWidth="1"/>
    <col min="7173" max="7173" width="11.140625" customWidth="1"/>
    <col min="7174" max="7174" width="12" customWidth="1"/>
    <col min="7175" max="7175" width="12.42578125" customWidth="1"/>
    <col min="7176" max="7176" width="12.5703125" customWidth="1"/>
    <col min="7177" max="7177" width="12" customWidth="1"/>
    <col min="7178" max="7178" width="10.140625" customWidth="1"/>
    <col min="7179" max="7179" width="9.42578125" customWidth="1"/>
    <col min="7425" max="7425" width="4.28515625" customWidth="1"/>
    <col min="7426" max="7426" width="4.140625" customWidth="1"/>
    <col min="7427" max="7427" width="3.28515625" customWidth="1"/>
    <col min="7428" max="7428" width="25" customWidth="1"/>
    <col min="7429" max="7429" width="11.140625" customWidth="1"/>
    <col min="7430" max="7430" width="12" customWidth="1"/>
    <col min="7431" max="7431" width="12.42578125" customWidth="1"/>
    <col min="7432" max="7432" width="12.5703125" customWidth="1"/>
    <col min="7433" max="7433" width="12" customWidth="1"/>
    <col min="7434" max="7434" width="10.140625" customWidth="1"/>
    <col min="7435" max="7435" width="9.42578125" customWidth="1"/>
    <col min="7681" max="7681" width="4.28515625" customWidth="1"/>
    <col min="7682" max="7682" width="4.140625" customWidth="1"/>
    <col min="7683" max="7683" width="3.28515625" customWidth="1"/>
    <col min="7684" max="7684" width="25" customWidth="1"/>
    <col min="7685" max="7685" width="11.140625" customWidth="1"/>
    <col min="7686" max="7686" width="12" customWidth="1"/>
    <col min="7687" max="7687" width="12.42578125" customWidth="1"/>
    <col min="7688" max="7688" width="12.5703125" customWidth="1"/>
    <col min="7689" max="7689" width="12" customWidth="1"/>
    <col min="7690" max="7690" width="10.140625" customWidth="1"/>
    <col min="7691" max="7691" width="9.42578125" customWidth="1"/>
    <col min="7937" max="7937" width="4.28515625" customWidth="1"/>
    <col min="7938" max="7938" width="4.140625" customWidth="1"/>
    <col min="7939" max="7939" width="3.28515625" customWidth="1"/>
    <col min="7940" max="7940" width="25" customWidth="1"/>
    <col min="7941" max="7941" width="11.140625" customWidth="1"/>
    <col min="7942" max="7942" width="12" customWidth="1"/>
    <col min="7943" max="7943" width="12.42578125" customWidth="1"/>
    <col min="7944" max="7944" width="12.5703125" customWidth="1"/>
    <col min="7945" max="7945" width="12" customWidth="1"/>
    <col min="7946" max="7946" width="10.140625" customWidth="1"/>
    <col min="7947" max="7947" width="9.42578125" customWidth="1"/>
    <col min="8193" max="8193" width="4.28515625" customWidth="1"/>
    <col min="8194" max="8194" width="4.140625" customWidth="1"/>
    <col min="8195" max="8195" width="3.28515625" customWidth="1"/>
    <col min="8196" max="8196" width="25" customWidth="1"/>
    <col min="8197" max="8197" width="11.140625" customWidth="1"/>
    <col min="8198" max="8198" width="12" customWidth="1"/>
    <col min="8199" max="8199" width="12.42578125" customWidth="1"/>
    <col min="8200" max="8200" width="12.5703125" customWidth="1"/>
    <col min="8201" max="8201" width="12" customWidth="1"/>
    <col min="8202" max="8202" width="10.140625" customWidth="1"/>
    <col min="8203" max="8203" width="9.42578125" customWidth="1"/>
    <col min="8449" max="8449" width="4.28515625" customWidth="1"/>
    <col min="8450" max="8450" width="4.140625" customWidth="1"/>
    <col min="8451" max="8451" width="3.28515625" customWidth="1"/>
    <col min="8452" max="8452" width="25" customWidth="1"/>
    <col min="8453" max="8453" width="11.140625" customWidth="1"/>
    <col min="8454" max="8454" width="12" customWidth="1"/>
    <col min="8455" max="8455" width="12.42578125" customWidth="1"/>
    <col min="8456" max="8456" width="12.5703125" customWidth="1"/>
    <col min="8457" max="8457" width="12" customWidth="1"/>
    <col min="8458" max="8458" width="10.140625" customWidth="1"/>
    <col min="8459" max="8459" width="9.42578125" customWidth="1"/>
    <col min="8705" max="8705" width="4.28515625" customWidth="1"/>
    <col min="8706" max="8706" width="4.140625" customWidth="1"/>
    <col min="8707" max="8707" width="3.28515625" customWidth="1"/>
    <col min="8708" max="8708" width="25" customWidth="1"/>
    <col min="8709" max="8709" width="11.140625" customWidth="1"/>
    <col min="8710" max="8710" width="12" customWidth="1"/>
    <col min="8711" max="8711" width="12.42578125" customWidth="1"/>
    <col min="8712" max="8712" width="12.5703125" customWidth="1"/>
    <col min="8713" max="8713" width="12" customWidth="1"/>
    <col min="8714" max="8714" width="10.140625" customWidth="1"/>
    <col min="8715" max="8715" width="9.42578125" customWidth="1"/>
    <col min="8961" max="8961" width="4.28515625" customWidth="1"/>
    <col min="8962" max="8962" width="4.140625" customWidth="1"/>
    <col min="8963" max="8963" width="3.28515625" customWidth="1"/>
    <col min="8964" max="8964" width="25" customWidth="1"/>
    <col min="8965" max="8965" width="11.140625" customWidth="1"/>
    <col min="8966" max="8966" width="12" customWidth="1"/>
    <col min="8967" max="8967" width="12.42578125" customWidth="1"/>
    <col min="8968" max="8968" width="12.5703125" customWidth="1"/>
    <col min="8969" max="8969" width="12" customWidth="1"/>
    <col min="8970" max="8970" width="10.140625" customWidth="1"/>
    <col min="8971" max="8971" width="9.42578125" customWidth="1"/>
    <col min="9217" max="9217" width="4.28515625" customWidth="1"/>
    <col min="9218" max="9218" width="4.140625" customWidth="1"/>
    <col min="9219" max="9219" width="3.28515625" customWidth="1"/>
    <col min="9220" max="9220" width="25" customWidth="1"/>
    <col min="9221" max="9221" width="11.140625" customWidth="1"/>
    <col min="9222" max="9222" width="12" customWidth="1"/>
    <col min="9223" max="9223" width="12.42578125" customWidth="1"/>
    <col min="9224" max="9224" width="12.5703125" customWidth="1"/>
    <col min="9225" max="9225" width="12" customWidth="1"/>
    <col min="9226" max="9226" width="10.140625" customWidth="1"/>
    <col min="9227" max="9227" width="9.42578125" customWidth="1"/>
    <col min="9473" max="9473" width="4.28515625" customWidth="1"/>
    <col min="9474" max="9474" width="4.140625" customWidth="1"/>
    <col min="9475" max="9475" width="3.28515625" customWidth="1"/>
    <col min="9476" max="9476" width="25" customWidth="1"/>
    <col min="9477" max="9477" width="11.140625" customWidth="1"/>
    <col min="9478" max="9478" width="12" customWidth="1"/>
    <col min="9479" max="9479" width="12.42578125" customWidth="1"/>
    <col min="9480" max="9480" width="12.5703125" customWidth="1"/>
    <col min="9481" max="9481" width="12" customWidth="1"/>
    <col min="9482" max="9482" width="10.140625" customWidth="1"/>
    <col min="9483" max="9483" width="9.42578125" customWidth="1"/>
    <col min="9729" max="9729" width="4.28515625" customWidth="1"/>
    <col min="9730" max="9730" width="4.140625" customWidth="1"/>
    <col min="9731" max="9731" width="3.28515625" customWidth="1"/>
    <col min="9732" max="9732" width="25" customWidth="1"/>
    <col min="9733" max="9733" width="11.140625" customWidth="1"/>
    <col min="9734" max="9734" width="12" customWidth="1"/>
    <col min="9735" max="9735" width="12.42578125" customWidth="1"/>
    <col min="9736" max="9736" width="12.5703125" customWidth="1"/>
    <col min="9737" max="9737" width="12" customWidth="1"/>
    <col min="9738" max="9738" width="10.140625" customWidth="1"/>
    <col min="9739" max="9739" width="9.42578125" customWidth="1"/>
    <col min="9985" max="9985" width="4.28515625" customWidth="1"/>
    <col min="9986" max="9986" width="4.140625" customWidth="1"/>
    <col min="9987" max="9987" width="3.28515625" customWidth="1"/>
    <col min="9988" max="9988" width="25" customWidth="1"/>
    <col min="9989" max="9989" width="11.140625" customWidth="1"/>
    <col min="9990" max="9990" width="12" customWidth="1"/>
    <col min="9991" max="9991" width="12.42578125" customWidth="1"/>
    <col min="9992" max="9992" width="12.5703125" customWidth="1"/>
    <col min="9993" max="9993" width="12" customWidth="1"/>
    <col min="9994" max="9994" width="10.140625" customWidth="1"/>
    <col min="9995" max="9995" width="9.42578125" customWidth="1"/>
    <col min="10241" max="10241" width="4.28515625" customWidth="1"/>
    <col min="10242" max="10242" width="4.140625" customWidth="1"/>
    <col min="10243" max="10243" width="3.28515625" customWidth="1"/>
    <col min="10244" max="10244" width="25" customWidth="1"/>
    <col min="10245" max="10245" width="11.140625" customWidth="1"/>
    <col min="10246" max="10246" width="12" customWidth="1"/>
    <col min="10247" max="10247" width="12.42578125" customWidth="1"/>
    <col min="10248" max="10248" width="12.5703125" customWidth="1"/>
    <col min="10249" max="10249" width="12" customWidth="1"/>
    <col min="10250" max="10250" width="10.140625" customWidth="1"/>
    <col min="10251" max="10251" width="9.42578125" customWidth="1"/>
    <col min="10497" max="10497" width="4.28515625" customWidth="1"/>
    <col min="10498" max="10498" width="4.140625" customWidth="1"/>
    <col min="10499" max="10499" width="3.28515625" customWidth="1"/>
    <col min="10500" max="10500" width="25" customWidth="1"/>
    <col min="10501" max="10501" width="11.140625" customWidth="1"/>
    <col min="10502" max="10502" width="12" customWidth="1"/>
    <col min="10503" max="10503" width="12.42578125" customWidth="1"/>
    <col min="10504" max="10504" width="12.5703125" customWidth="1"/>
    <col min="10505" max="10505" width="12" customWidth="1"/>
    <col min="10506" max="10506" width="10.140625" customWidth="1"/>
    <col min="10507" max="10507" width="9.42578125" customWidth="1"/>
    <col min="10753" max="10753" width="4.28515625" customWidth="1"/>
    <col min="10754" max="10754" width="4.140625" customWidth="1"/>
    <col min="10755" max="10755" width="3.28515625" customWidth="1"/>
    <col min="10756" max="10756" width="25" customWidth="1"/>
    <col min="10757" max="10757" width="11.140625" customWidth="1"/>
    <col min="10758" max="10758" width="12" customWidth="1"/>
    <col min="10759" max="10759" width="12.42578125" customWidth="1"/>
    <col min="10760" max="10760" width="12.5703125" customWidth="1"/>
    <col min="10761" max="10761" width="12" customWidth="1"/>
    <col min="10762" max="10762" width="10.140625" customWidth="1"/>
    <col min="10763" max="10763" width="9.42578125" customWidth="1"/>
    <col min="11009" max="11009" width="4.28515625" customWidth="1"/>
    <col min="11010" max="11010" width="4.140625" customWidth="1"/>
    <col min="11011" max="11011" width="3.28515625" customWidth="1"/>
    <col min="11012" max="11012" width="25" customWidth="1"/>
    <col min="11013" max="11013" width="11.140625" customWidth="1"/>
    <col min="11014" max="11014" width="12" customWidth="1"/>
    <col min="11015" max="11015" width="12.42578125" customWidth="1"/>
    <col min="11016" max="11016" width="12.5703125" customWidth="1"/>
    <col min="11017" max="11017" width="12" customWidth="1"/>
    <col min="11018" max="11018" width="10.140625" customWidth="1"/>
    <col min="11019" max="11019" width="9.42578125" customWidth="1"/>
    <col min="11265" max="11265" width="4.28515625" customWidth="1"/>
    <col min="11266" max="11266" width="4.140625" customWidth="1"/>
    <col min="11267" max="11267" width="3.28515625" customWidth="1"/>
    <col min="11268" max="11268" width="25" customWidth="1"/>
    <col min="11269" max="11269" width="11.140625" customWidth="1"/>
    <col min="11270" max="11270" width="12" customWidth="1"/>
    <col min="11271" max="11271" width="12.42578125" customWidth="1"/>
    <col min="11272" max="11272" width="12.5703125" customWidth="1"/>
    <col min="11273" max="11273" width="12" customWidth="1"/>
    <col min="11274" max="11274" width="10.140625" customWidth="1"/>
    <col min="11275" max="11275" width="9.42578125" customWidth="1"/>
    <col min="11521" max="11521" width="4.28515625" customWidth="1"/>
    <col min="11522" max="11522" width="4.140625" customWidth="1"/>
    <col min="11523" max="11523" width="3.28515625" customWidth="1"/>
    <col min="11524" max="11524" width="25" customWidth="1"/>
    <col min="11525" max="11525" width="11.140625" customWidth="1"/>
    <col min="11526" max="11526" width="12" customWidth="1"/>
    <col min="11527" max="11527" width="12.42578125" customWidth="1"/>
    <col min="11528" max="11528" width="12.5703125" customWidth="1"/>
    <col min="11529" max="11529" width="12" customWidth="1"/>
    <col min="11530" max="11530" width="10.140625" customWidth="1"/>
    <col min="11531" max="11531" width="9.42578125" customWidth="1"/>
    <col min="11777" max="11777" width="4.28515625" customWidth="1"/>
    <col min="11778" max="11778" width="4.140625" customWidth="1"/>
    <col min="11779" max="11779" width="3.28515625" customWidth="1"/>
    <col min="11780" max="11780" width="25" customWidth="1"/>
    <col min="11781" max="11781" width="11.140625" customWidth="1"/>
    <col min="11782" max="11782" width="12" customWidth="1"/>
    <col min="11783" max="11783" width="12.42578125" customWidth="1"/>
    <col min="11784" max="11784" width="12.5703125" customWidth="1"/>
    <col min="11785" max="11785" width="12" customWidth="1"/>
    <col min="11786" max="11786" width="10.140625" customWidth="1"/>
    <col min="11787" max="11787" width="9.42578125" customWidth="1"/>
    <col min="12033" max="12033" width="4.28515625" customWidth="1"/>
    <col min="12034" max="12034" width="4.140625" customWidth="1"/>
    <col min="12035" max="12035" width="3.28515625" customWidth="1"/>
    <col min="12036" max="12036" width="25" customWidth="1"/>
    <col min="12037" max="12037" width="11.140625" customWidth="1"/>
    <col min="12038" max="12038" width="12" customWidth="1"/>
    <col min="12039" max="12039" width="12.42578125" customWidth="1"/>
    <col min="12040" max="12040" width="12.5703125" customWidth="1"/>
    <col min="12041" max="12041" width="12" customWidth="1"/>
    <col min="12042" max="12042" width="10.140625" customWidth="1"/>
    <col min="12043" max="12043" width="9.42578125" customWidth="1"/>
    <col min="12289" max="12289" width="4.28515625" customWidth="1"/>
    <col min="12290" max="12290" width="4.140625" customWidth="1"/>
    <col min="12291" max="12291" width="3.28515625" customWidth="1"/>
    <col min="12292" max="12292" width="25" customWidth="1"/>
    <col min="12293" max="12293" width="11.140625" customWidth="1"/>
    <col min="12294" max="12294" width="12" customWidth="1"/>
    <col min="12295" max="12295" width="12.42578125" customWidth="1"/>
    <col min="12296" max="12296" width="12.5703125" customWidth="1"/>
    <col min="12297" max="12297" width="12" customWidth="1"/>
    <col min="12298" max="12298" width="10.140625" customWidth="1"/>
    <col min="12299" max="12299" width="9.42578125" customWidth="1"/>
    <col min="12545" max="12545" width="4.28515625" customWidth="1"/>
    <col min="12546" max="12546" width="4.140625" customWidth="1"/>
    <col min="12547" max="12547" width="3.28515625" customWidth="1"/>
    <col min="12548" max="12548" width="25" customWidth="1"/>
    <col min="12549" max="12549" width="11.140625" customWidth="1"/>
    <col min="12550" max="12550" width="12" customWidth="1"/>
    <col min="12551" max="12551" width="12.42578125" customWidth="1"/>
    <col min="12552" max="12552" width="12.5703125" customWidth="1"/>
    <col min="12553" max="12553" width="12" customWidth="1"/>
    <col min="12554" max="12554" width="10.140625" customWidth="1"/>
    <col min="12555" max="12555" width="9.42578125" customWidth="1"/>
    <col min="12801" max="12801" width="4.28515625" customWidth="1"/>
    <col min="12802" max="12802" width="4.140625" customWidth="1"/>
    <col min="12803" max="12803" width="3.28515625" customWidth="1"/>
    <col min="12804" max="12804" width="25" customWidth="1"/>
    <col min="12805" max="12805" width="11.140625" customWidth="1"/>
    <col min="12806" max="12806" width="12" customWidth="1"/>
    <col min="12807" max="12807" width="12.42578125" customWidth="1"/>
    <col min="12808" max="12808" width="12.5703125" customWidth="1"/>
    <col min="12809" max="12809" width="12" customWidth="1"/>
    <col min="12810" max="12810" width="10.140625" customWidth="1"/>
    <col min="12811" max="12811" width="9.42578125" customWidth="1"/>
    <col min="13057" max="13057" width="4.28515625" customWidth="1"/>
    <col min="13058" max="13058" width="4.140625" customWidth="1"/>
    <col min="13059" max="13059" width="3.28515625" customWidth="1"/>
    <col min="13060" max="13060" width="25" customWidth="1"/>
    <col min="13061" max="13061" width="11.140625" customWidth="1"/>
    <col min="13062" max="13062" width="12" customWidth="1"/>
    <col min="13063" max="13063" width="12.42578125" customWidth="1"/>
    <col min="13064" max="13064" width="12.5703125" customWidth="1"/>
    <col min="13065" max="13065" width="12" customWidth="1"/>
    <col min="13066" max="13066" width="10.140625" customWidth="1"/>
    <col min="13067" max="13067" width="9.42578125" customWidth="1"/>
    <col min="13313" max="13313" width="4.28515625" customWidth="1"/>
    <col min="13314" max="13314" width="4.140625" customWidth="1"/>
    <col min="13315" max="13315" width="3.28515625" customWidth="1"/>
    <col min="13316" max="13316" width="25" customWidth="1"/>
    <col min="13317" max="13317" width="11.140625" customWidth="1"/>
    <col min="13318" max="13318" width="12" customWidth="1"/>
    <col min="13319" max="13319" width="12.42578125" customWidth="1"/>
    <col min="13320" max="13320" width="12.5703125" customWidth="1"/>
    <col min="13321" max="13321" width="12" customWidth="1"/>
    <col min="13322" max="13322" width="10.140625" customWidth="1"/>
    <col min="13323" max="13323" width="9.42578125" customWidth="1"/>
    <col min="13569" max="13569" width="4.28515625" customWidth="1"/>
    <col min="13570" max="13570" width="4.140625" customWidth="1"/>
    <col min="13571" max="13571" width="3.28515625" customWidth="1"/>
    <col min="13572" max="13572" width="25" customWidth="1"/>
    <col min="13573" max="13573" width="11.140625" customWidth="1"/>
    <col min="13574" max="13574" width="12" customWidth="1"/>
    <col min="13575" max="13575" width="12.42578125" customWidth="1"/>
    <col min="13576" max="13576" width="12.5703125" customWidth="1"/>
    <col min="13577" max="13577" width="12" customWidth="1"/>
    <col min="13578" max="13578" width="10.140625" customWidth="1"/>
    <col min="13579" max="13579" width="9.42578125" customWidth="1"/>
    <col min="13825" max="13825" width="4.28515625" customWidth="1"/>
    <col min="13826" max="13826" width="4.140625" customWidth="1"/>
    <col min="13827" max="13827" width="3.28515625" customWidth="1"/>
    <col min="13828" max="13828" width="25" customWidth="1"/>
    <col min="13829" max="13829" width="11.140625" customWidth="1"/>
    <col min="13830" max="13830" width="12" customWidth="1"/>
    <col min="13831" max="13831" width="12.42578125" customWidth="1"/>
    <col min="13832" max="13832" width="12.5703125" customWidth="1"/>
    <col min="13833" max="13833" width="12" customWidth="1"/>
    <col min="13834" max="13834" width="10.140625" customWidth="1"/>
    <col min="13835" max="13835" width="9.42578125" customWidth="1"/>
    <col min="14081" max="14081" width="4.28515625" customWidth="1"/>
    <col min="14082" max="14082" width="4.140625" customWidth="1"/>
    <col min="14083" max="14083" width="3.28515625" customWidth="1"/>
    <col min="14084" max="14084" width="25" customWidth="1"/>
    <col min="14085" max="14085" width="11.140625" customWidth="1"/>
    <col min="14086" max="14086" width="12" customWidth="1"/>
    <col min="14087" max="14087" width="12.42578125" customWidth="1"/>
    <col min="14088" max="14088" width="12.5703125" customWidth="1"/>
    <col min="14089" max="14089" width="12" customWidth="1"/>
    <col min="14090" max="14090" width="10.140625" customWidth="1"/>
    <col min="14091" max="14091" width="9.42578125" customWidth="1"/>
    <col min="14337" max="14337" width="4.28515625" customWidth="1"/>
    <col min="14338" max="14338" width="4.140625" customWidth="1"/>
    <col min="14339" max="14339" width="3.28515625" customWidth="1"/>
    <col min="14340" max="14340" width="25" customWidth="1"/>
    <col min="14341" max="14341" width="11.140625" customWidth="1"/>
    <col min="14342" max="14342" width="12" customWidth="1"/>
    <col min="14343" max="14343" width="12.42578125" customWidth="1"/>
    <col min="14344" max="14344" width="12.5703125" customWidth="1"/>
    <col min="14345" max="14345" width="12" customWidth="1"/>
    <col min="14346" max="14346" width="10.140625" customWidth="1"/>
    <col min="14347" max="14347" width="9.42578125" customWidth="1"/>
    <col min="14593" max="14593" width="4.28515625" customWidth="1"/>
    <col min="14594" max="14594" width="4.140625" customWidth="1"/>
    <col min="14595" max="14595" width="3.28515625" customWidth="1"/>
    <col min="14596" max="14596" width="25" customWidth="1"/>
    <col min="14597" max="14597" width="11.140625" customWidth="1"/>
    <col min="14598" max="14598" width="12" customWidth="1"/>
    <col min="14599" max="14599" width="12.42578125" customWidth="1"/>
    <col min="14600" max="14600" width="12.5703125" customWidth="1"/>
    <col min="14601" max="14601" width="12" customWidth="1"/>
    <col min="14602" max="14602" width="10.140625" customWidth="1"/>
    <col min="14603" max="14603" width="9.42578125" customWidth="1"/>
    <col min="14849" max="14849" width="4.28515625" customWidth="1"/>
    <col min="14850" max="14850" width="4.140625" customWidth="1"/>
    <col min="14851" max="14851" width="3.28515625" customWidth="1"/>
    <col min="14852" max="14852" width="25" customWidth="1"/>
    <col min="14853" max="14853" width="11.140625" customWidth="1"/>
    <col min="14854" max="14854" width="12" customWidth="1"/>
    <col min="14855" max="14855" width="12.42578125" customWidth="1"/>
    <col min="14856" max="14856" width="12.5703125" customWidth="1"/>
    <col min="14857" max="14857" width="12" customWidth="1"/>
    <col min="14858" max="14858" width="10.140625" customWidth="1"/>
    <col min="14859" max="14859" width="9.42578125" customWidth="1"/>
    <col min="15105" max="15105" width="4.28515625" customWidth="1"/>
    <col min="15106" max="15106" width="4.140625" customWidth="1"/>
    <col min="15107" max="15107" width="3.28515625" customWidth="1"/>
    <col min="15108" max="15108" width="25" customWidth="1"/>
    <col min="15109" max="15109" width="11.140625" customWidth="1"/>
    <col min="15110" max="15110" width="12" customWidth="1"/>
    <col min="15111" max="15111" width="12.42578125" customWidth="1"/>
    <col min="15112" max="15112" width="12.5703125" customWidth="1"/>
    <col min="15113" max="15113" width="12" customWidth="1"/>
    <col min="15114" max="15114" width="10.140625" customWidth="1"/>
    <col min="15115" max="15115" width="9.42578125" customWidth="1"/>
    <col min="15361" max="15361" width="4.28515625" customWidth="1"/>
    <col min="15362" max="15362" width="4.140625" customWidth="1"/>
    <col min="15363" max="15363" width="3.28515625" customWidth="1"/>
    <col min="15364" max="15364" width="25" customWidth="1"/>
    <col min="15365" max="15365" width="11.140625" customWidth="1"/>
    <col min="15366" max="15366" width="12" customWidth="1"/>
    <col min="15367" max="15367" width="12.42578125" customWidth="1"/>
    <col min="15368" max="15368" width="12.5703125" customWidth="1"/>
    <col min="15369" max="15369" width="12" customWidth="1"/>
    <col min="15370" max="15370" width="10.140625" customWidth="1"/>
    <col min="15371" max="15371" width="9.42578125" customWidth="1"/>
    <col min="15617" max="15617" width="4.28515625" customWidth="1"/>
    <col min="15618" max="15618" width="4.140625" customWidth="1"/>
    <col min="15619" max="15619" width="3.28515625" customWidth="1"/>
    <col min="15620" max="15620" width="25" customWidth="1"/>
    <col min="15621" max="15621" width="11.140625" customWidth="1"/>
    <col min="15622" max="15622" width="12" customWidth="1"/>
    <col min="15623" max="15623" width="12.42578125" customWidth="1"/>
    <col min="15624" max="15624" width="12.5703125" customWidth="1"/>
    <col min="15625" max="15625" width="12" customWidth="1"/>
    <col min="15626" max="15626" width="10.140625" customWidth="1"/>
    <col min="15627" max="15627" width="9.42578125" customWidth="1"/>
    <col min="15873" max="15873" width="4.28515625" customWidth="1"/>
    <col min="15874" max="15874" width="4.140625" customWidth="1"/>
    <col min="15875" max="15875" width="3.28515625" customWidth="1"/>
    <col min="15876" max="15876" width="25" customWidth="1"/>
    <col min="15877" max="15877" width="11.140625" customWidth="1"/>
    <col min="15878" max="15878" width="12" customWidth="1"/>
    <col min="15879" max="15879" width="12.42578125" customWidth="1"/>
    <col min="15880" max="15880" width="12.5703125" customWidth="1"/>
    <col min="15881" max="15881" width="12" customWidth="1"/>
    <col min="15882" max="15882" width="10.140625" customWidth="1"/>
    <col min="15883" max="15883" width="9.42578125" customWidth="1"/>
    <col min="16129" max="16129" width="4.28515625" customWidth="1"/>
    <col min="16130" max="16130" width="4.140625" customWidth="1"/>
    <col min="16131" max="16131" width="3.28515625" customWidth="1"/>
    <col min="16132" max="16132" width="25" customWidth="1"/>
    <col min="16133" max="16133" width="11.140625" customWidth="1"/>
    <col min="16134" max="16134" width="12" customWidth="1"/>
    <col min="16135" max="16135" width="12.42578125" customWidth="1"/>
    <col min="16136" max="16136" width="12.5703125" customWidth="1"/>
    <col min="16137" max="16137" width="12" customWidth="1"/>
    <col min="16138" max="16138" width="10.140625" customWidth="1"/>
    <col min="16139" max="16139" width="9.42578125" customWidth="1"/>
  </cols>
  <sheetData>
    <row r="1" spans="1:14" ht="3.75" customHeight="1" x14ac:dyDescent="0.25"/>
    <row r="2" spans="1:14" s="9" customFormat="1" ht="17.25" customHeight="1" x14ac:dyDescent="0.25">
      <c r="A2" s="262">
        <v>15</v>
      </c>
      <c r="B2" s="263" t="s">
        <v>3</v>
      </c>
      <c r="C2" s="107"/>
      <c r="D2" s="108" t="s">
        <v>98</v>
      </c>
      <c r="E2" s="108"/>
      <c r="F2" s="108"/>
      <c r="G2" s="108"/>
      <c r="H2" s="415"/>
      <c r="I2" s="108"/>
      <c r="J2" s="109"/>
      <c r="K2" s="108"/>
      <c r="L2" s="126"/>
      <c r="N2" s="174"/>
    </row>
    <row r="3" spans="1:14" s="9" customFormat="1" ht="17.25" customHeight="1" x14ac:dyDescent="0.25">
      <c r="A3" s="134"/>
      <c r="B3" s="16"/>
      <c r="C3" s="6"/>
      <c r="D3" s="7"/>
      <c r="E3" s="7"/>
      <c r="F3" s="7"/>
      <c r="G3" s="7"/>
      <c r="H3" s="17"/>
      <c r="I3" s="7"/>
      <c r="J3" s="8"/>
      <c r="K3" s="7"/>
      <c r="L3" s="128"/>
      <c r="N3" s="174"/>
    </row>
    <row r="4" spans="1:14" x14ac:dyDescent="0.25">
      <c r="A4" s="262">
        <v>16</v>
      </c>
      <c r="B4" s="263" t="s">
        <v>2</v>
      </c>
      <c r="C4" s="107"/>
      <c r="D4" s="229" t="s">
        <v>35</v>
      </c>
      <c r="E4" s="20"/>
      <c r="F4" s="20"/>
      <c r="G4" s="119" t="s">
        <v>36</v>
      </c>
      <c r="H4" s="117" t="s">
        <v>37</v>
      </c>
      <c r="I4" s="7"/>
      <c r="J4" s="8"/>
      <c r="K4" s="24"/>
      <c r="L4" s="265"/>
    </row>
    <row r="5" spans="1:14" x14ac:dyDescent="0.25">
      <c r="A5" s="134"/>
      <c r="B5" s="16"/>
      <c r="C5" s="6"/>
      <c r="D5" s="264"/>
      <c r="E5" s="23"/>
      <c r="F5" s="23"/>
      <c r="G5" s="120" t="s">
        <v>38</v>
      </c>
      <c r="H5" s="118"/>
      <c r="I5" s="7"/>
      <c r="J5" s="8"/>
      <c r="K5" s="24"/>
      <c r="L5" s="265"/>
    </row>
    <row r="6" spans="1:14" x14ac:dyDescent="0.25">
      <c r="A6" s="134"/>
      <c r="B6" s="16"/>
      <c r="C6" s="6"/>
      <c r="D6" s="222" t="s">
        <v>62</v>
      </c>
      <c r="E6" s="24"/>
      <c r="F6" s="35">
        <v>39448</v>
      </c>
      <c r="G6" s="14"/>
      <c r="H6" s="468" t="s">
        <v>164</v>
      </c>
      <c r="I6" s="7"/>
      <c r="J6" s="8"/>
      <c r="K6" s="24"/>
      <c r="L6" s="265"/>
    </row>
    <row r="7" spans="1:14" x14ac:dyDescent="0.25">
      <c r="A7" s="134"/>
      <c r="B7" s="16"/>
      <c r="C7" s="6"/>
      <c r="D7" s="440" t="s">
        <v>113</v>
      </c>
      <c r="E7" s="24"/>
      <c r="F7" s="35">
        <v>39814</v>
      </c>
      <c r="G7" s="469"/>
      <c r="H7" s="470"/>
      <c r="J7" s="8"/>
      <c r="K7" s="24"/>
      <c r="L7" s="265"/>
    </row>
    <row r="8" spans="1:14" x14ac:dyDescent="0.25">
      <c r="A8" s="134"/>
      <c r="B8" s="16"/>
      <c r="C8" s="6"/>
      <c r="D8" s="222" t="s">
        <v>163</v>
      </c>
      <c r="E8" s="36" t="s">
        <v>39</v>
      </c>
      <c r="F8" s="37">
        <v>39814</v>
      </c>
      <c r="G8" s="14"/>
      <c r="H8" s="21"/>
      <c r="I8" s="124" t="s">
        <v>61</v>
      </c>
      <c r="J8" s="8"/>
      <c r="K8" s="24"/>
      <c r="L8" s="265"/>
    </row>
    <row r="9" spans="1:14" x14ac:dyDescent="0.25">
      <c r="A9" s="134"/>
      <c r="B9" s="16"/>
      <c r="C9" s="6"/>
      <c r="D9" s="463"/>
      <c r="E9" s="464" t="s">
        <v>40</v>
      </c>
      <c r="F9" s="465">
        <v>41639</v>
      </c>
      <c r="G9" s="466" t="s">
        <v>93</v>
      </c>
      <c r="H9" s="467"/>
      <c r="I9" s="124" t="s">
        <v>72</v>
      </c>
      <c r="J9" s="8"/>
      <c r="K9" s="24"/>
      <c r="L9" s="265"/>
    </row>
    <row r="10" spans="1:14" x14ac:dyDescent="0.25">
      <c r="A10" s="134"/>
      <c r="B10" s="16"/>
      <c r="C10" s="6"/>
      <c r="D10" s="222" t="s">
        <v>64</v>
      </c>
      <c r="E10" s="39" t="s">
        <v>39</v>
      </c>
      <c r="F10" s="35">
        <v>41640</v>
      </c>
      <c r="G10" s="15"/>
      <c r="H10" s="22"/>
      <c r="I10" s="7"/>
      <c r="J10" s="8"/>
      <c r="K10" s="24"/>
      <c r="L10" s="265"/>
    </row>
    <row r="11" spans="1:14" x14ac:dyDescent="0.25">
      <c r="A11" s="134"/>
      <c r="B11" s="16"/>
      <c r="C11" s="6"/>
      <c r="D11" s="266"/>
      <c r="E11" s="38" t="s">
        <v>40</v>
      </c>
      <c r="F11" s="26">
        <v>42370</v>
      </c>
      <c r="G11" s="29" t="s">
        <v>70</v>
      </c>
      <c r="H11" s="30"/>
      <c r="I11" s="7"/>
      <c r="J11" s="8"/>
      <c r="K11" s="24"/>
      <c r="L11" s="265"/>
    </row>
    <row r="12" spans="1:14" x14ac:dyDescent="0.25">
      <c r="A12" s="134"/>
      <c r="B12" s="16"/>
      <c r="C12" s="6"/>
      <c r="D12" s="267" t="s">
        <v>95</v>
      </c>
      <c r="E12" s="25"/>
      <c r="F12" s="27" t="s">
        <v>96</v>
      </c>
      <c r="G12" s="27" t="s">
        <v>94</v>
      </c>
      <c r="H12" s="28" t="s">
        <v>59</v>
      </c>
      <c r="I12" s="7"/>
      <c r="J12" s="8"/>
      <c r="K12" s="24"/>
      <c r="L12" s="265"/>
    </row>
    <row r="13" spans="1:14" x14ac:dyDescent="0.25">
      <c r="A13" s="134"/>
      <c r="B13" s="16"/>
      <c r="C13" s="6"/>
      <c r="D13" s="153"/>
      <c r="E13" s="14"/>
      <c r="F13" s="18"/>
      <c r="G13" s="18"/>
      <c r="H13" s="154"/>
      <c r="I13" s="7"/>
      <c r="J13" s="8"/>
      <c r="K13" s="24"/>
      <c r="L13" s="265"/>
    </row>
    <row r="14" spans="1:14" x14ac:dyDescent="0.25">
      <c r="A14" s="134"/>
      <c r="B14" s="16"/>
      <c r="C14" s="6"/>
      <c r="D14" s="268"/>
      <c r="E14" s="269"/>
      <c r="F14" s="164" t="s">
        <v>42</v>
      </c>
      <c r="G14" s="165" t="s">
        <v>34</v>
      </c>
      <c r="H14" s="19"/>
      <c r="I14" s="7"/>
      <c r="J14" s="8"/>
      <c r="K14" s="24"/>
      <c r="L14" s="265"/>
    </row>
    <row r="15" spans="1:14" x14ac:dyDescent="0.25">
      <c r="A15" s="134"/>
      <c r="B15" s="16"/>
      <c r="C15" s="6"/>
      <c r="D15" s="270" t="s">
        <v>41</v>
      </c>
      <c r="E15" s="271"/>
      <c r="F15" s="272">
        <v>8</v>
      </c>
      <c r="G15" s="273">
        <f>+F15*12</f>
        <v>96</v>
      </c>
      <c r="H15" s="19"/>
      <c r="I15" s="7"/>
      <c r="J15" s="8"/>
      <c r="K15" s="24"/>
      <c r="L15" s="265"/>
    </row>
    <row r="16" spans="1:14" x14ac:dyDescent="0.25">
      <c r="A16" s="134"/>
      <c r="B16" s="16"/>
      <c r="C16" s="6"/>
      <c r="D16" s="162" t="s">
        <v>43</v>
      </c>
      <c r="E16" s="160"/>
      <c r="F16" s="155">
        <v>5</v>
      </c>
      <c r="G16" s="156">
        <f>+F16*12</f>
        <v>60</v>
      </c>
      <c r="H16" s="19"/>
      <c r="I16" s="7"/>
      <c r="J16" s="8"/>
      <c r="K16" s="24"/>
      <c r="L16" s="265"/>
    </row>
    <row r="17" spans="1:14" x14ac:dyDescent="0.25">
      <c r="A17" s="134"/>
      <c r="B17" s="16"/>
      <c r="C17" s="6"/>
      <c r="D17" s="162" t="s">
        <v>44</v>
      </c>
      <c r="E17" s="160"/>
      <c r="F17" s="471">
        <f>+F16/F15</f>
        <v>0.625</v>
      </c>
      <c r="G17" s="156"/>
      <c r="H17" s="19"/>
      <c r="I17" s="7"/>
      <c r="J17" s="8"/>
      <c r="K17" s="24"/>
      <c r="L17" s="265"/>
    </row>
    <row r="18" spans="1:14" x14ac:dyDescent="0.25">
      <c r="A18" s="134"/>
      <c r="B18" s="16"/>
      <c r="C18" s="6"/>
      <c r="D18" s="162" t="s">
        <v>45</v>
      </c>
      <c r="E18" s="160"/>
      <c r="F18" s="157">
        <v>100000</v>
      </c>
      <c r="G18" s="158"/>
      <c r="H18" s="19"/>
      <c r="I18" s="7"/>
      <c r="J18" s="8"/>
      <c r="K18" s="24"/>
      <c r="L18" s="265"/>
    </row>
    <row r="19" spans="1:14" x14ac:dyDescent="0.25">
      <c r="A19" s="134"/>
      <c r="B19" s="16"/>
      <c r="C19" s="6"/>
      <c r="D19" s="162" t="s">
        <v>44</v>
      </c>
      <c r="E19" s="160"/>
      <c r="F19" s="223">
        <f>+F17</f>
        <v>0.625</v>
      </c>
      <c r="G19" s="158"/>
      <c r="H19" s="19"/>
      <c r="I19" s="7"/>
      <c r="J19" s="8"/>
      <c r="K19" s="24"/>
      <c r="L19" s="265"/>
    </row>
    <row r="20" spans="1:14" x14ac:dyDescent="0.25">
      <c r="A20" s="134"/>
      <c r="B20" s="16"/>
      <c r="C20" s="6"/>
      <c r="D20" s="162" t="s">
        <v>165</v>
      </c>
      <c r="E20" s="160"/>
      <c r="F20" s="274">
        <f>+F19*F18</f>
        <v>62500</v>
      </c>
      <c r="G20" s="158"/>
      <c r="H20" s="19"/>
      <c r="I20" s="7"/>
      <c r="J20" s="8"/>
      <c r="K20" s="24"/>
      <c r="L20" s="265"/>
    </row>
    <row r="21" spans="1:14" x14ac:dyDescent="0.25">
      <c r="A21" s="134"/>
      <c r="B21" s="16"/>
      <c r="C21" s="6"/>
      <c r="D21" s="162" t="s">
        <v>63</v>
      </c>
      <c r="E21" s="160"/>
      <c r="F21" s="157">
        <f>+F18-F20</f>
        <v>37500</v>
      </c>
      <c r="G21" s="158"/>
      <c r="H21" s="19"/>
      <c r="I21" s="7"/>
      <c r="J21" s="8"/>
      <c r="K21" s="24"/>
      <c r="L21" s="265"/>
    </row>
    <row r="22" spans="1:14" x14ac:dyDescent="0.25">
      <c r="A22" s="134"/>
      <c r="B22" s="16"/>
      <c r="C22" s="6"/>
      <c r="D22" s="162" t="s">
        <v>47</v>
      </c>
      <c r="E22" s="160"/>
      <c r="F22" s="472">
        <v>250000</v>
      </c>
      <c r="G22" s="158"/>
      <c r="H22" s="19"/>
      <c r="I22" s="7"/>
      <c r="J22" s="8"/>
      <c r="K22" s="24"/>
      <c r="L22" s="265"/>
    </row>
    <row r="23" spans="1:14" ht="17.25" customHeight="1" x14ac:dyDescent="0.25">
      <c r="A23" s="134"/>
      <c r="B23" s="16"/>
      <c r="C23" s="6"/>
      <c r="D23" s="163" t="s">
        <v>46</v>
      </c>
      <c r="E23" s="161"/>
      <c r="F23" s="473">
        <f>+F21</f>
        <v>37500</v>
      </c>
      <c r="G23" s="159"/>
      <c r="H23" s="19"/>
      <c r="I23" s="7"/>
      <c r="J23" s="8"/>
      <c r="K23" s="24"/>
      <c r="L23" s="265"/>
    </row>
    <row r="24" spans="1:14" ht="17.25" customHeight="1" x14ac:dyDescent="0.25">
      <c r="A24" s="134"/>
      <c r="B24" s="16"/>
      <c r="C24" s="6"/>
      <c r="D24" s="163" t="s">
        <v>114</v>
      </c>
      <c r="E24" s="161"/>
      <c r="F24" s="473">
        <f>+F18-F23</f>
        <v>62500</v>
      </c>
      <c r="G24" s="159"/>
      <c r="H24" s="19"/>
      <c r="I24" s="7"/>
      <c r="J24" s="8"/>
      <c r="K24" s="24"/>
      <c r="L24" s="265"/>
    </row>
    <row r="25" spans="1:14" s="9" customFormat="1" ht="21" customHeight="1" x14ac:dyDescent="0.25">
      <c r="A25" s="134"/>
      <c r="B25" s="16"/>
      <c r="C25" s="6"/>
      <c r="D25" s="7"/>
      <c r="E25" s="7"/>
      <c r="F25" s="7"/>
      <c r="G25" s="7"/>
      <c r="H25" s="17"/>
      <c r="I25" s="7"/>
      <c r="J25" s="8"/>
      <c r="K25" s="7"/>
      <c r="L25" s="128"/>
      <c r="N25" s="174"/>
    </row>
    <row r="26" spans="1:14" s="9" customFormat="1" ht="17.25" customHeight="1" x14ac:dyDescent="0.25">
      <c r="A26" s="134">
        <v>17</v>
      </c>
      <c r="B26" s="16" t="s">
        <v>1</v>
      </c>
      <c r="C26" s="6"/>
      <c r="D26" s="228" t="s">
        <v>97</v>
      </c>
      <c r="E26" s="227"/>
      <c r="F26" s="224">
        <v>70000</v>
      </c>
      <c r="G26" s="174"/>
      <c r="H26" s="174"/>
      <c r="I26" s="7"/>
      <c r="J26" s="8"/>
      <c r="K26" s="7"/>
      <c r="L26" s="128"/>
      <c r="N26" s="174"/>
    </row>
    <row r="27" spans="1:14" s="9" customFormat="1" ht="17.25" customHeight="1" x14ac:dyDescent="0.25">
      <c r="A27" s="134"/>
      <c r="B27" s="16"/>
      <c r="C27" s="6"/>
      <c r="D27" s="228" t="s">
        <v>85</v>
      </c>
      <c r="E27" s="227"/>
      <c r="F27" s="225">
        <v>-4000</v>
      </c>
      <c r="G27" s="174"/>
      <c r="H27" s="174"/>
      <c r="I27" s="7"/>
      <c r="J27" s="8"/>
      <c r="K27" s="7"/>
      <c r="L27" s="128"/>
      <c r="N27" s="174"/>
    </row>
    <row r="28" spans="1:14" s="9" customFormat="1" ht="17.25" customHeight="1" x14ac:dyDescent="0.25">
      <c r="A28" s="134"/>
      <c r="B28" s="16"/>
      <c r="C28" s="6"/>
      <c r="D28" s="228" t="s">
        <v>12</v>
      </c>
      <c r="E28" s="227"/>
      <c r="F28" s="226">
        <f>SUM(F26:F27)</f>
        <v>66000</v>
      </c>
      <c r="G28" s="174"/>
      <c r="H28" s="174"/>
      <c r="I28" s="7"/>
      <c r="J28" s="8"/>
      <c r="K28" s="7"/>
      <c r="L28" s="128"/>
      <c r="N28" s="174"/>
    </row>
    <row r="29" spans="1:14" s="9" customFormat="1" ht="3" customHeight="1" x14ac:dyDescent="0.25">
      <c r="A29" s="134"/>
      <c r="B29" s="16"/>
      <c r="C29" s="6"/>
      <c r="D29" s="7"/>
      <c r="E29" s="7"/>
      <c r="F29" s="7"/>
      <c r="G29" s="7"/>
      <c r="H29" s="17"/>
      <c r="I29" s="7"/>
      <c r="J29" s="8"/>
      <c r="K29" s="7"/>
      <c r="L29" s="128"/>
      <c r="N29" s="174"/>
    </row>
    <row r="30" spans="1:14" s="9" customFormat="1" ht="14.25" customHeight="1" x14ac:dyDescent="0.25">
      <c r="A30" s="134">
        <v>18</v>
      </c>
      <c r="B30" s="16" t="s">
        <v>3</v>
      </c>
      <c r="C30" s="6"/>
      <c r="D30" s="31" t="s">
        <v>53</v>
      </c>
      <c r="E30" s="32"/>
      <c r="F30" s="33"/>
      <c r="G30" s="34">
        <v>7200</v>
      </c>
      <c r="H30" s="17"/>
      <c r="I30" s="7"/>
      <c r="J30" s="8"/>
      <c r="K30" s="7"/>
      <c r="L30" s="128"/>
      <c r="N30" s="174"/>
    </row>
    <row r="31" spans="1:14" s="9" customFormat="1" ht="17.45" customHeight="1" x14ac:dyDescent="0.3">
      <c r="A31" s="134"/>
      <c r="B31" s="16"/>
      <c r="C31" s="6"/>
      <c r="D31" s="275" t="s">
        <v>54</v>
      </c>
      <c r="E31" s="276"/>
      <c r="F31" s="277"/>
      <c r="G31" s="278" t="s">
        <v>55</v>
      </c>
      <c r="H31" s="17"/>
      <c r="I31" s="7"/>
      <c r="J31" s="8"/>
      <c r="K31" s="7"/>
      <c r="L31" s="128"/>
      <c r="N31" s="174"/>
    </row>
    <row r="32" spans="1:14" s="9" customFormat="1" ht="17.45" customHeight="1" x14ac:dyDescent="0.25">
      <c r="A32" s="134"/>
      <c r="B32" s="16"/>
      <c r="C32" s="6"/>
      <c r="D32" s="275" t="s">
        <v>56</v>
      </c>
      <c r="E32" s="276"/>
      <c r="F32" s="277"/>
      <c r="G32" s="279">
        <v>42704</v>
      </c>
      <c r="H32" s="17"/>
      <c r="I32" s="7"/>
      <c r="J32" s="8"/>
      <c r="K32" s="7"/>
      <c r="L32" s="128"/>
      <c r="N32" s="174"/>
    </row>
    <row r="33" spans="1:14" s="9" customFormat="1" ht="17.45" customHeight="1" x14ac:dyDescent="0.25">
      <c r="A33" s="134"/>
      <c r="B33" s="16"/>
      <c r="C33" s="6"/>
      <c r="D33" s="275" t="s">
        <v>143</v>
      </c>
      <c r="E33" s="276"/>
      <c r="F33" s="277"/>
      <c r="G33" s="280" t="s">
        <v>142</v>
      </c>
      <c r="H33" s="17"/>
      <c r="I33" s="7"/>
      <c r="J33" s="8"/>
      <c r="K33" s="7"/>
      <c r="L33" s="128"/>
      <c r="N33" s="174"/>
    </row>
    <row r="34" spans="1:14" s="9" customFormat="1" ht="17.45" customHeight="1" x14ac:dyDescent="0.25">
      <c r="A34" s="134"/>
      <c r="B34" s="16"/>
      <c r="C34" s="6"/>
      <c r="D34" s="275" t="s">
        <v>57</v>
      </c>
      <c r="E34" s="276"/>
      <c r="F34" s="277"/>
      <c r="G34" s="281">
        <v>8.3333333333333329E-2</v>
      </c>
      <c r="H34" s="17"/>
      <c r="I34" s="7"/>
      <c r="J34" s="8"/>
      <c r="K34" s="7"/>
      <c r="L34" s="128"/>
      <c r="N34" s="174"/>
    </row>
    <row r="35" spans="1:14" s="9" customFormat="1" ht="17.45" customHeight="1" x14ac:dyDescent="0.25">
      <c r="A35" s="134"/>
      <c r="B35" s="16"/>
      <c r="C35" s="6"/>
      <c r="D35" s="282" t="s">
        <v>58</v>
      </c>
      <c r="E35" s="283"/>
      <c r="F35" s="284"/>
      <c r="G35" s="285">
        <f>+G34*G30</f>
        <v>600</v>
      </c>
      <c r="H35" s="17"/>
      <c r="I35" s="7"/>
      <c r="J35" s="8"/>
      <c r="K35" s="7"/>
      <c r="L35" s="128"/>
      <c r="N35" s="174"/>
    </row>
    <row r="36" spans="1:14" s="9" customFormat="1" ht="6.75" customHeight="1" x14ac:dyDescent="0.25">
      <c r="A36" s="134"/>
      <c r="B36" s="16"/>
      <c r="C36" s="6"/>
      <c r="D36" s="7"/>
      <c r="E36" s="7"/>
      <c r="F36" s="7"/>
      <c r="G36" s="7"/>
      <c r="H36" s="17"/>
      <c r="I36" s="7"/>
      <c r="J36" s="8"/>
      <c r="K36" s="7"/>
      <c r="L36" s="128"/>
      <c r="N36" s="174"/>
    </row>
    <row r="37" spans="1:14" s="9" customFormat="1" ht="5.25" customHeight="1" x14ac:dyDescent="0.25">
      <c r="A37" s="134"/>
      <c r="B37" s="16"/>
      <c r="C37" s="6"/>
      <c r="D37" s="7"/>
      <c r="E37" s="7"/>
      <c r="F37" s="7"/>
      <c r="G37" s="7"/>
      <c r="H37" s="17"/>
      <c r="I37" s="7"/>
      <c r="J37" s="8"/>
      <c r="K37" s="7"/>
      <c r="L37" s="128"/>
      <c r="N37" s="174"/>
    </row>
    <row r="38" spans="1:14" s="9" customFormat="1" ht="16.5" customHeight="1" x14ac:dyDescent="0.25">
      <c r="A38" s="134">
        <v>19</v>
      </c>
      <c r="B38" s="16" t="s">
        <v>2</v>
      </c>
      <c r="C38" s="286"/>
      <c r="D38" s="229" t="s">
        <v>99</v>
      </c>
      <c r="E38" s="230"/>
      <c r="F38" s="230"/>
      <c r="G38" s="231"/>
      <c r="H38" s="232" t="s">
        <v>100</v>
      </c>
      <c r="I38" s="233" t="s">
        <v>101</v>
      </c>
      <c r="J38" s="287"/>
      <c r="K38" s="287"/>
      <c r="L38" s="288"/>
      <c r="M38" s="174"/>
      <c r="N38" s="174"/>
    </row>
    <row r="39" spans="1:14" s="9" customFormat="1" ht="16.5" customHeight="1" x14ac:dyDescent="0.25">
      <c r="A39" s="134"/>
      <c r="B39" s="16"/>
      <c r="C39" s="286"/>
      <c r="D39" s="234" t="s">
        <v>102</v>
      </c>
      <c r="E39" s="235"/>
      <c r="F39" s="235"/>
      <c r="G39" s="236" t="s">
        <v>82</v>
      </c>
      <c r="H39" s="236" t="s">
        <v>103</v>
      </c>
      <c r="I39" s="237" t="s">
        <v>103</v>
      </c>
      <c r="J39" s="287"/>
      <c r="K39" s="287"/>
      <c r="L39" s="288"/>
      <c r="M39" s="174"/>
      <c r="N39" s="174"/>
    </row>
    <row r="40" spans="1:14" s="9" customFormat="1" ht="16.5" customHeight="1" x14ac:dyDescent="0.25">
      <c r="A40" s="134"/>
      <c r="B40" s="16"/>
      <c r="C40" s="286"/>
      <c r="D40" s="238" t="s">
        <v>104</v>
      </c>
      <c r="E40" s="239"/>
      <c r="F40" s="253">
        <v>42004</v>
      </c>
      <c r="G40" s="240">
        <v>800000</v>
      </c>
      <c r="H40" s="240"/>
      <c r="I40" s="241"/>
      <c r="J40" s="287"/>
      <c r="K40" s="287"/>
      <c r="L40" s="288"/>
      <c r="M40" s="174"/>
      <c r="N40" s="174"/>
    </row>
    <row r="41" spans="1:14" s="9" customFormat="1" ht="16.5" customHeight="1" x14ac:dyDescent="0.25">
      <c r="A41" s="134"/>
      <c r="B41" s="16"/>
      <c r="C41" s="286"/>
      <c r="D41" s="242" t="s">
        <v>105</v>
      </c>
      <c r="E41" s="243"/>
      <c r="F41" s="253"/>
      <c r="G41" s="244">
        <v>0</v>
      </c>
      <c r="H41" s="244"/>
      <c r="I41" s="245"/>
      <c r="J41" s="287"/>
      <c r="K41" s="287"/>
      <c r="L41" s="288"/>
      <c r="M41" s="174"/>
      <c r="N41" s="174"/>
    </row>
    <row r="42" spans="1:14" s="9" customFormat="1" ht="16.5" customHeight="1" x14ac:dyDescent="0.25">
      <c r="A42" s="134"/>
      <c r="B42" s="16"/>
      <c r="C42" s="286"/>
      <c r="D42" s="242" t="s">
        <v>106</v>
      </c>
      <c r="E42" s="243"/>
      <c r="F42" s="253"/>
      <c r="G42" s="244">
        <f>+G41+G40</f>
        <v>800000</v>
      </c>
      <c r="H42" s="244">
        <f>+G42</f>
        <v>800000</v>
      </c>
      <c r="I42" s="245"/>
      <c r="J42" s="287"/>
      <c r="K42" s="287"/>
      <c r="L42" s="288"/>
      <c r="M42" s="174"/>
      <c r="N42" s="174"/>
    </row>
    <row r="43" spans="1:14" s="9" customFormat="1" ht="16.5" customHeight="1" x14ac:dyDescent="0.25">
      <c r="A43" s="134"/>
      <c r="B43" s="16"/>
      <c r="C43" s="286"/>
      <c r="D43" s="242" t="s">
        <v>107</v>
      </c>
      <c r="E43" s="243"/>
      <c r="F43" s="253">
        <v>42370</v>
      </c>
      <c r="G43" s="244">
        <v>120000</v>
      </c>
      <c r="H43" s="244"/>
      <c r="I43" s="245">
        <f>+G43</f>
        <v>120000</v>
      </c>
      <c r="J43" s="287"/>
      <c r="K43" s="287"/>
      <c r="L43" s="288"/>
      <c r="M43" s="174"/>
      <c r="N43" s="174"/>
    </row>
    <row r="44" spans="1:14" s="9" customFormat="1" ht="6" customHeight="1" x14ac:dyDescent="0.25">
      <c r="A44" s="134"/>
      <c r="B44" s="16"/>
      <c r="C44" s="286"/>
      <c r="D44" s="242"/>
      <c r="E44" s="243"/>
      <c r="F44" s="253"/>
      <c r="G44" s="244"/>
      <c r="H44" s="244"/>
      <c r="I44" s="245"/>
      <c r="J44" s="287"/>
      <c r="K44" s="287"/>
      <c r="L44" s="288"/>
      <c r="M44" s="174"/>
      <c r="N44" s="174"/>
    </row>
    <row r="45" spans="1:14" s="9" customFormat="1" ht="16.5" customHeight="1" x14ac:dyDescent="0.25">
      <c r="A45" s="134"/>
      <c r="B45" s="16"/>
      <c r="C45" s="286"/>
      <c r="D45" s="242" t="s">
        <v>108</v>
      </c>
      <c r="E45" s="243"/>
      <c r="F45" s="253"/>
      <c r="G45" s="244"/>
      <c r="H45" s="244">
        <f>+H42</f>
        <v>800000</v>
      </c>
      <c r="I45" s="245">
        <f>+I43</f>
        <v>120000</v>
      </c>
      <c r="J45" s="287"/>
      <c r="K45" s="287"/>
      <c r="L45" s="288"/>
      <c r="M45" s="174"/>
      <c r="N45" s="174"/>
    </row>
    <row r="46" spans="1:14" s="9" customFormat="1" ht="16.5" customHeight="1" x14ac:dyDescent="0.25">
      <c r="A46" s="134"/>
      <c r="B46" s="16"/>
      <c r="C46" s="286"/>
      <c r="D46" s="242" t="s">
        <v>109</v>
      </c>
      <c r="E46" s="243"/>
      <c r="F46" s="253"/>
      <c r="G46" s="244"/>
      <c r="H46" s="244">
        <f>+H42</f>
        <v>800000</v>
      </c>
      <c r="I46" s="245">
        <v>120000</v>
      </c>
      <c r="J46" s="287"/>
      <c r="K46" s="287"/>
      <c r="L46" s="288"/>
      <c r="M46" s="174"/>
      <c r="N46" s="174"/>
    </row>
    <row r="47" spans="1:14" s="9" customFormat="1" ht="16.5" customHeight="1" x14ac:dyDescent="0.25">
      <c r="A47" s="134"/>
      <c r="B47" s="16"/>
      <c r="C47" s="286"/>
      <c r="D47" s="242" t="s">
        <v>110</v>
      </c>
      <c r="E47" s="243"/>
      <c r="F47" s="253"/>
      <c r="G47" s="244"/>
      <c r="H47" s="246">
        <v>0.1</v>
      </c>
      <c r="I47" s="247">
        <v>0.1</v>
      </c>
      <c r="J47" s="287"/>
      <c r="K47" s="287"/>
      <c r="L47" s="288"/>
      <c r="M47" s="174"/>
      <c r="N47" s="174"/>
    </row>
    <row r="48" spans="1:14" s="9" customFormat="1" ht="16.5" customHeight="1" x14ac:dyDescent="0.25">
      <c r="A48" s="134"/>
      <c r="B48" s="16"/>
      <c r="C48" s="286"/>
      <c r="D48" s="248" t="s">
        <v>111</v>
      </c>
      <c r="E48" s="249"/>
      <c r="F48" s="249"/>
      <c r="G48" s="250">
        <f>+H48+I48</f>
        <v>92000</v>
      </c>
      <c r="H48" s="251">
        <f>+H47*H46</f>
        <v>80000</v>
      </c>
      <c r="I48" s="252">
        <f>+I47*I46</f>
        <v>12000</v>
      </c>
      <c r="J48" s="287"/>
      <c r="K48" s="287"/>
      <c r="L48" s="288"/>
      <c r="M48" s="174"/>
      <c r="N48" s="174"/>
    </row>
    <row r="49" spans="1:14" s="9" customFormat="1" ht="16.5" customHeight="1" x14ac:dyDescent="0.25">
      <c r="A49" s="134"/>
      <c r="B49" s="16"/>
      <c r="C49" s="6"/>
      <c r="D49" s="7" t="s">
        <v>144</v>
      </c>
      <c r="E49" s="7"/>
      <c r="F49" s="7"/>
      <c r="G49" s="7"/>
      <c r="H49" s="17"/>
      <c r="I49" s="7"/>
      <c r="J49" s="8"/>
      <c r="K49" s="7"/>
      <c r="L49" s="128"/>
      <c r="N49" s="174"/>
    </row>
    <row r="50" spans="1:14" s="9" customFormat="1" ht="16.5" customHeight="1" x14ac:dyDescent="0.25">
      <c r="A50" s="134">
        <v>20</v>
      </c>
      <c r="B50" s="16" t="s">
        <v>2</v>
      </c>
      <c r="C50" s="6"/>
      <c r="D50" s="7"/>
      <c r="E50" s="7"/>
      <c r="F50" s="7"/>
      <c r="G50" s="7"/>
      <c r="H50" s="17"/>
      <c r="I50" s="7"/>
      <c r="J50" s="8"/>
      <c r="K50" s="7"/>
      <c r="L50" s="128"/>
      <c r="N50" s="174"/>
    </row>
    <row r="51" spans="1:14" s="9" customFormat="1" ht="16.5" customHeight="1" x14ac:dyDescent="0.25">
      <c r="A51" s="139">
        <v>21</v>
      </c>
      <c r="B51" s="112" t="s">
        <v>1</v>
      </c>
      <c r="C51" s="113"/>
      <c r="D51" s="114"/>
      <c r="E51" s="114"/>
      <c r="F51" s="114"/>
      <c r="G51" s="114"/>
      <c r="H51" s="115"/>
      <c r="I51" s="114"/>
      <c r="J51" s="116"/>
      <c r="K51" s="114"/>
      <c r="L51" s="140"/>
      <c r="N51" s="174"/>
    </row>
  </sheetData>
  <pageMargins left="0.6" right="0.5" top="0.5" bottom="0.5" header="0.3" footer="0.3"/>
  <pageSetup scale="90" orientation="portrait" r:id="rId1"/>
  <headerFooter alignWithMargins="0">
    <oddFooter>&amp;L&amp;"Arial,Bold"&amp;F. &amp;A. 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showGridLines="0" topLeftCell="A16" zoomScale="160" zoomScaleNormal="160" workbookViewId="0">
      <selection activeCell="P23" sqref="P23"/>
    </sheetView>
  </sheetViews>
  <sheetFormatPr defaultRowHeight="15" x14ac:dyDescent="0.25"/>
  <cols>
    <col min="1" max="1" width="3.28515625" style="12" customWidth="1"/>
    <col min="2" max="2" width="2.28515625" style="10" customWidth="1"/>
    <col min="3" max="3" width="0.7109375" style="10" customWidth="1"/>
    <col min="4" max="4" width="30.28515625" style="13" customWidth="1"/>
    <col min="5" max="5" width="13.5703125" style="11" customWidth="1"/>
    <col min="6" max="7" width="11.42578125" style="11" customWidth="1"/>
    <col min="8" max="8" width="10.7109375" style="11" customWidth="1"/>
    <col min="9" max="9" width="7.7109375" style="11" customWidth="1"/>
    <col min="10" max="10" width="5.28515625" style="11" customWidth="1"/>
    <col min="11" max="11" width="7.5703125" style="11" customWidth="1"/>
    <col min="12" max="12" width="2.140625" customWidth="1"/>
    <col min="14" max="14" width="9.140625" style="261"/>
    <col min="257" max="257" width="4.28515625" customWidth="1"/>
    <col min="258" max="258" width="4.140625" customWidth="1"/>
    <col min="259" max="259" width="3.28515625" customWidth="1"/>
    <col min="260" max="260" width="25" customWidth="1"/>
    <col min="261" max="261" width="11.140625" customWidth="1"/>
    <col min="262" max="262" width="12" customWidth="1"/>
    <col min="263" max="263" width="12.42578125" customWidth="1"/>
    <col min="264" max="264" width="12.5703125" customWidth="1"/>
    <col min="265" max="265" width="12" customWidth="1"/>
    <col min="266" max="266" width="10.140625" customWidth="1"/>
    <col min="267" max="267" width="9.42578125" customWidth="1"/>
    <col min="513" max="513" width="4.28515625" customWidth="1"/>
    <col min="514" max="514" width="4.140625" customWidth="1"/>
    <col min="515" max="515" width="3.28515625" customWidth="1"/>
    <col min="516" max="516" width="25" customWidth="1"/>
    <col min="517" max="517" width="11.140625" customWidth="1"/>
    <col min="518" max="518" width="12" customWidth="1"/>
    <col min="519" max="519" width="12.42578125" customWidth="1"/>
    <col min="520" max="520" width="12.5703125" customWidth="1"/>
    <col min="521" max="521" width="12" customWidth="1"/>
    <col min="522" max="522" width="10.140625" customWidth="1"/>
    <col min="523" max="523" width="9.42578125" customWidth="1"/>
    <col min="769" max="769" width="4.28515625" customWidth="1"/>
    <col min="770" max="770" width="4.140625" customWidth="1"/>
    <col min="771" max="771" width="3.28515625" customWidth="1"/>
    <col min="772" max="772" width="25" customWidth="1"/>
    <col min="773" max="773" width="11.140625" customWidth="1"/>
    <col min="774" max="774" width="12" customWidth="1"/>
    <col min="775" max="775" width="12.42578125" customWidth="1"/>
    <col min="776" max="776" width="12.5703125" customWidth="1"/>
    <col min="777" max="777" width="12" customWidth="1"/>
    <col min="778" max="778" width="10.140625" customWidth="1"/>
    <col min="779" max="779" width="9.42578125" customWidth="1"/>
    <col min="1025" max="1025" width="4.28515625" customWidth="1"/>
    <col min="1026" max="1026" width="4.140625" customWidth="1"/>
    <col min="1027" max="1027" width="3.28515625" customWidth="1"/>
    <col min="1028" max="1028" width="25" customWidth="1"/>
    <col min="1029" max="1029" width="11.140625" customWidth="1"/>
    <col min="1030" max="1030" width="12" customWidth="1"/>
    <col min="1031" max="1031" width="12.42578125" customWidth="1"/>
    <col min="1032" max="1032" width="12.5703125" customWidth="1"/>
    <col min="1033" max="1033" width="12" customWidth="1"/>
    <col min="1034" max="1034" width="10.140625" customWidth="1"/>
    <col min="1035" max="1035" width="9.42578125" customWidth="1"/>
    <col min="1281" max="1281" width="4.28515625" customWidth="1"/>
    <col min="1282" max="1282" width="4.140625" customWidth="1"/>
    <col min="1283" max="1283" width="3.28515625" customWidth="1"/>
    <col min="1284" max="1284" width="25" customWidth="1"/>
    <col min="1285" max="1285" width="11.140625" customWidth="1"/>
    <col min="1286" max="1286" width="12" customWidth="1"/>
    <col min="1287" max="1287" width="12.42578125" customWidth="1"/>
    <col min="1288" max="1288" width="12.5703125" customWidth="1"/>
    <col min="1289" max="1289" width="12" customWidth="1"/>
    <col min="1290" max="1290" width="10.140625" customWidth="1"/>
    <col min="1291" max="1291" width="9.42578125" customWidth="1"/>
    <col min="1537" max="1537" width="4.28515625" customWidth="1"/>
    <col min="1538" max="1538" width="4.140625" customWidth="1"/>
    <col min="1539" max="1539" width="3.28515625" customWidth="1"/>
    <col min="1540" max="1540" width="25" customWidth="1"/>
    <col min="1541" max="1541" width="11.140625" customWidth="1"/>
    <col min="1542" max="1542" width="12" customWidth="1"/>
    <col min="1543" max="1543" width="12.42578125" customWidth="1"/>
    <col min="1544" max="1544" width="12.5703125" customWidth="1"/>
    <col min="1545" max="1545" width="12" customWidth="1"/>
    <col min="1546" max="1546" width="10.140625" customWidth="1"/>
    <col min="1547" max="1547" width="9.42578125" customWidth="1"/>
    <col min="1793" max="1793" width="4.28515625" customWidth="1"/>
    <col min="1794" max="1794" width="4.140625" customWidth="1"/>
    <col min="1795" max="1795" width="3.28515625" customWidth="1"/>
    <col min="1796" max="1796" width="25" customWidth="1"/>
    <col min="1797" max="1797" width="11.140625" customWidth="1"/>
    <col min="1798" max="1798" width="12" customWidth="1"/>
    <col min="1799" max="1799" width="12.42578125" customWidth="1"/>
    <col min="1800" max="1800" width="12.5703125" customWidth="1"/>
    <col min="1801" max="1801" width="12" customWidth="1"/>
    <col min="1802" max="1802" width="10.140625" customWidth="1"/>
    <col min="1803" max="1803" width="9.42578125" customWidth="1"/>
    <col min="2049" max="2049" width="4.28515625" customWidth="1"/>
    <col min="2050" max="2050" width="4.140625" customWidth="1"/>
    <col min="2051" max="2051" width="3.28515625" customWidth="1"/>
    <col min="2052" max="2052" width="25" customWidth="1"/>
    <col min="2053" max="2053" width="11.140625" customWidth="1"/>
    <col min="2054" max="2054" width="12" customWidth="1"/>
    <col min="2055" max="2055" width="12.42578125" customWidth="1"/>
    <col min="2056" max="2056" width="12.5703125" customWidth="1"/>
    <col min="2057" max="2057" width="12" customWidth="1"/>
    <col min="2058" max="2058" width="10.140625" customWidth="1"/>
    <col min="2059" max="2059" width="9.42578125" customWidth="1"/>
    <col min="2305" max="2305" width="4.28515625" customWidth="1"/>
    <col min="2306" max="2306" width="4.140625" customWidth="1"/>
    <col min="2307" max="2307" width="3.28515625" customWidth="1"/>
    <col min="2308" max="2308" width="25" customWidth="1"/>
    <col min="2309" max="2309" width="11.140625" customWidth="1"/>
    <col min="2310" max="2310" width="12" customWidth="1"/>
    <col min="2311" max="2311" width="12.42578125" customWidth="1"/>
    <col min="2312" max="2312" width="12.5703125" customWidth="1"/>
    <col min="2313" max="2313" width="12" customWidth="1"/>
    <col min="2314" max="2314" width="10.140625" customWidth="1"/>
    <col min="2315" max="2315" width="9.42578125" customWidth="1"/>
    <col min="2561" max="2561" width="4.28515625" customWidth="1"/>
    <col min="2562" max="2562" width="4.140625" customWidth="1"/>
    <col min="2563" max="2563" width="3.28515625" customWidth="1"/>
    <col min="2564" max="2564" width="25" customWidth="1"/>
    <col min="2565" max="2565" width="11.140625" customWidth="1"/>
    <col min="2566" max="2566" width="12" customWidth="1"/>
    <col min="2567" max="2567" width="12.42578125" customWidth="1"/>
    <col min="2568" max="2568" width="12.5703125" customWidth="1"/>
    <col min="2569" max="2569" width="12" customWidth="1"/>
    <col min="2570" max="2570" width="10.140625" customWidth="1"/>
    <col min="2571" max="2571" width="9.42578125" customWidth="1"/>
    <col min="2817" max="2817" width="4.28515625" customWidth="1"/>
    <col min="2818" max="2818" width="4.140625" customWidth="1"/>
    <col min="2819" max="2819" width="3.28515625" customWidth="1"/>
    <col min="2820" max="2820" width="25" customWidth="1"/>
    <col min="2821" max="2821" width="11.140625" customWidth="1"/>
    <col min="2822" max="2822" width="12" customWidth="1"/>
    <col min="2823" max="2823" width="12.42578125" customWidth="1"/>
    <col min="2824" max="2824" width="12.5703125" customWidth="1"/>
    <col min="2825" max="2825" width="12" customWidth="1"/>
    <col min="2826" max="2826" width="10.140625" customWidth="1"/>
    <col min="2827" max="2827" width="9.42578125" customWidth="1"/>
    <col min="3073" max="3073" width="4.28515625" customWidth="1"/>
    <col min="3074" max="3074" width="4.140625" customWidth="1"/>
    <col min="3075" max="3075" width="3.28515625" customWidth="1"/>
    <col min="3076" max="3076" width="25" customWidth="1"/>
    <col min="3077" max="3077" width="11.140625" customWidth="1"/>
    <col min="3078" max="3078" width="12" customWidth="1"/>
    <col min="3079" max="3079" width="12.42578125" customWidth="1"/>
    <col min="3080" max="3080" width="12.5703125" customWidth="1"/>
    <col min="3081" max="3081" width="12" customWidth="1"/>
    <col min="3082" max="3082" width="10.140625" customWidth="1"/>
    <col min="3083" max="3083" width="9.42578125" customWidth="1"/>
    <col min="3329" max="3329" width="4.28515625" customWidth="1"/>
    <col min="3330" max="3330" width="4.140625" customWidth="1"/>
    <col min="3331" max="3331" width="3.28515625" customWidth="1"/>
    <col min="3332" max="3332" width="25" customWidth="1"/>
    <col min="3333" max="3333" width="11.140625" customWidth="1"/>
    <col min="3334" max="3334" width="12" customWidth="1"/>
    <col min="3335" max="3335" width="12.42578125" customWidth="1"/>
    <col min="3336" max="3336" width="12.5703125" customWidth="1"/>
    <col min="3337" max="3337" width="12" customWidth="1"/>
    <col min="3338" max="3338" width="10.140625" customWidth="1"/>
    <col min="3339" max="3339" width="9.42578125" customWidth="1"/>
    <col min="3585" max="3585" width="4.28515625" customWidth="1"/>
    <col min="3586" max="3586" width="4.140625" customWidth="1"/>
    <col min="3587" max="3587" width="3.28515625" customWidth="1"/>
    <col min="3588" max="3588" width="25" customWidth="1"/>
    <col min="3589" max="3589" width="11.140625" customWidth="1"/>
    <col min="3590" max="3590" width="12" customWidth="1"/>
    <col min="3591" max="3591" width="12.42578125" customWidth="1"/>
    <col min="3592" max="3592" width="12.5703125" customWidth="1"/>
    <col min="3593" max="3593" width="12" customWidth="1"/>
    <col min="3594" max="3594" width="10.140625" customWidth="1"/>
    <col min="3595" max="3595" width="9.42578125" customWidth="1"/>
    <col min="3841" max="3841" width="4.28515625" customWidth="1"/>
    <col min="3842" max="3842" width="4.140625" customWidth="1"/>
    <col min="3843" max="3843" width="3.28515625" customWidth="1"/>
    <col min="3844" max="3844" width="25" customWidth="1"/>
    <col min="3845" max="3845" width="11.140625" customWidth="1"/>
    <col min="3846" max="3846" width="12" customWidth="1"/>
    <col min="3847" max="3847" width="12.42578125" customWidth="1"/>
    <col min="3848" max="3848" width="12.5703125" customWidth="1"/>
    <col min="3849" max="3849" width="12" customWidth="1"/>
    <col min="3850" max="3850" width="10.140625" customWidth="1"/>
    <col min="3851" max="3851" width="9.42578125" customWidth="1"/>
    <col min="4097" max="4097" width="4.28515625" customWidth="1"/>
    <col min="4098" max="4098" width="4.140625" customWidth="1"/>
    <col min="4099" max="4099" width="3.28515625" customWidth="1"/>
    <col min="4100" max="4100" width="25" customWidth="1"/>
    <col min="4101" max="4101" width="11.140625" customWidth="1"/>
    <col min="4102" max="4102" width="12" customWidth="1"/>
    <col min="4103" max="4103" width="12.42578125" customWidth="1"/>
    <col min="4104" max="4104" width="12.5703125" customWidth="1"/>
    <col min="4105" max="4105" width="12" customWidth="1"/>
    <col min="4106" max="4106" width="10.140625" customWidth="1"/>
    <col min="4107" max="4107" width="9.42578125" customWidth="1"/>
    <col min="4353" max="4353" width="4.28515625" customWidth="1"/>
    <col min="4354" max="4354" width="4.140625" customWidth="1"/>
    <col min="4355" max="4355" width="3.28515625" customWidth="1"/>
    <col min="4356" max="4356" width="25" customWidth="1"/>
    <col min="4357" max="4357" width="11.140625" customWidth="1"/>
    <col min="4358" max="4358" width="12" customWidth="1"/>
    <col min="4359" max="4359" width="12.42578125" customWidth="1"/>
    <col min="4360" max="4360" width="12.5703125" customWidth="1"/>
    <col min="4361" max="4361" width="12" customWidth="1"/>
    <col min="4362" max="4362" width="10.140625" customWidth="1"/>
    <col min="4363" max="4363" width="9.42578125" customWidth="1"/>
    <col min="4609" max="4609" width="4.28515625" customWidth="1"/>
    <col min="4610" max="4610" width="4.140625" customWidth="1"/>
    <col min="4611" max="4611" width="3.28515625" customWidth="1"/>
    <col min="4612" max="4612" width="25" customWidth="1"/>
    <col min="4613" max="4613" width="11.140625" customWidth="1"/>
    <col min="4614" max="4614" width="12" customWidth="1"/>
    <col min="4615" max="4615" width="12.42578125" customWidth="1"/>
    <col min="4616" max="4616" width="12.5703125" customWidth="1"/>
    <col min="4617" max="4617" width="12" customWidth="1"/>
    <col min="4618" max="4618" width="10.140625" customWidth="1"/>
    <col min="4619" max="4619" width="9.42578125" customWidth="1"/>
    <col min="4865" max="4865" width="4.28515625" customWidth="1"/>
    <col min="4866" max="4866" width="4.140625" customWidth="1"/>
    <col min="4867" max="4867" width="3.28515625" customWidth="1"/>
    <col min="4868" max="4868" width="25" customWidth="1"/>
    <col min="4869" max="4869" width="11.140625" customWidth="1"/>
    <col min="4870" max="4870" width="12" customWidth="1"/>
    <col min="4871" max="4871" width="12.42578125" customWidth="1"/>
    <col min="4872" max="4872" width="12.5703125" customWidth="1"/>
    <col min="4873" max="4873" width="12" customWidth="1"/>
    <col min="4874" max="4874" width="10.140625" customWidth="1"/>
    <col min="4875" max="4875" width="9.42578125" customWidth="1"/>
    <col min="5121" max="5121" width="4.28515625" customWidth="1"/>
    <col min="5122" max="5122" width="4.140625" customWidth="1"/>
    <col min="5123" max="5123" width="3.28515625" customWidth="1"/>
    <col min="5124" max="5124" width="25" customWidth="1"/>
    <col min="5125" max="5125" width="11.140625" customWidth="1"/>
    <col min="5126" max="5126" width="12" customWidth="1"/>
    <col min="5127" max="5127" width="12.42578125" customWidth="1"/>
    <col min="5128" max="5128" width="12.5703125" customWidth="1"/>
    <col min="5129" max="5129" width="12" customWidth="1"/>
    <col min="5130" max="5130" width="10.140625" customWidth="1"/>
    <col min="5131" max="5131" width="9.42578125" customWidth="1"/>
    <col min="5377" max="5377" width="4.28515625" customWidth="1"/>
    <col min="5378" max="5378" width="4.140625" customWidth="1"/>
    <col min="5379" max="5379" width="3.28515625" customWidth="1"/>
    <col min="5380" max="5380" width="25" customWidth="1"/>
    <col min="5381" max="5381" width="11.140625" customWidth="1"/>
    <col min="5382" max="5382" width="12" customWidth="1"/>
    <col min="5383" max="5383" width="12.42578125" customWidth="1"/>
    <col min="5384" max="5384" width="12.5703125" customWidth="1"/>
    <col min="5385" max="5385" width="12" customWidth="1"/>
    <col min="5386" max="5386" width="10.140625" customWidth="1"/>
    <col min="5387" max="5387" width="9.42578125" customWidth="1"/>
    <col min="5633" max="5633" width="4.28515625" customWidth="1"/>
    <col min="5634" max="5634" width="4.140625" customWidth="1"/>
    <col min="5635" max="5635" width="3.28515625" customWidth="1"/>
    <col min="5636" max="5636" width="25" customWidth="1"/>
    <col min="5637" max="5637" width="11.140625" customWidth="1"/>
    <col min="5638" max="5638" width="12" customWidth="1"/>
    <col min="5639" max="5639" width="12.42578125" customWidth="1"/>
    <col min="5640" max="5640" width="12.5703125" customWidth="1"/>
    <col min="5641" max="5641" width="12" customWidth="1"/>
    <col min="5642" max="5642" width="10.140625" customWidth="1"/>
    <col min="5643" max="5643" width="9.42578125" customWidth="1"/>
    <col min="5889" max="5889" width="4.28515625" customWidth="1"/>
    <col min="5890" max="5890" width="4.140625" customWidth="1"/>
    <col min="5891" max="5891" width="3.28515625" customWidth="1"/>
    <col min="5892" max="5892" width="25" customWidth="1"/>
    <col min="5893" max="5893" width="11.140625" customWidth="1"/>
    <col min="5894" max="5894" width="12" customWidth="1"/>
    <col min="5895" max="5895" width="12.42578125" customWidth="1"/>
    <col min="5896" max="5896" width="12.5703125" customWidth="1"/>
    <col min="5897" max="5897" width="12" customWidth="1"/>
    <col min="5898" max="5898" width="10.140625" customWidth="1"/>
    <col min="5899" max="5899" width="9.42578125" customWidth="1"/>
    <col min="6145" max="6145" width="4.28515625" customWidth="1"/>
    <col min="6146" max="6146" width="4.140625" customWidth="1"/>
    <col min="6147" max="6147" width="3.28515625" customWidth="1"/>
    <col min="6148" max="6148" width="25" customWidth="1"/>
    <col min="6149" max="6149" width="11.140625" customWidth="1"/>
    <col min="6150" max="6150" width="12" customWidth="1"/>
    <col min="6151" max="6151" width="12.42578125" customWidth="1"/>
    <col min="6152" max="6152" width="12.5703125" customWidth="1"/>
    <col min="6153" max="6153" width="12" customWidth="1"/>
    <col min="6154" max="6154" width="10.140625" customWidth="1"/>
    <col min="6155" max="6155" width="9.42578125" customWidth="1"/>
    <col min="6401" max="6401" width="4.28515625" customWidth="1"/>
    <col min="6402" max="6402" width="4.140625" customWidth="1"/>
    <col min="6403" max="6403" width="3.28515625" customWidth="1"/>
    <col min="6404" max="6404" width="25" customWidth="1"/>
    <col min="6405" max="6405" width="11.140625" customWidth="1"/>
    <col min="6406" max="6406" width="12" customWidth="1"/>
    <col min="6407" max="6407" width="12.42578125" customWidth="1"/>
    <col min="6408" max="6408" width="12.5703125" customWidth="1"/>
    <col min="6409" max="6409" width="12" customWidth="1"/>
    <col min="6410" max="6410" width="10.140625" customWidth="1"/>
    <col min="6411" max="6411" width="9.42578125" customWidth="1"/>
    <col min="6657" max="6657" width="4.28515625" customWidth="1"/>
    <col min="6658" max="6658" width="4.140625" customWidth="1"/>
    <col min="6659" max="6659" width="3.28515625" customWidth="1"/>
    <col min="6660" max="6660" width="25" customWidth="1"/>
    <col min="6661" max="6661" width="11.140625" customWidth="1"/>
    <col min="6662" max="6662" width="12" customWidth="1"/>
    <col min="6663" max="6663" width="12.42578125" customWidth="1"/>
    <col min="6664" max="6664" width="12.5703125" customWidth="1"/>
    <col min="6665" max="6665" width="12" customWidth="1"/>
    <col min="6666" max="6666" width="10.140625" customWidth="1"/>
    <col min="6667" max="6667" width="9.42578125" customWidth="1"/>
    <col min="6913" max="6913" width="4.28515625" customWidth="1"/>
    <col min="6914" max="6914" width="4.140625" customWidth="1"/>
    <col min="6915" max="6915" width="3.28515625" customWidth="1"/>
    <col min="6916" max="6916" width="25" customWidth="1"/>
    <col min="6917" max="6917" width="11.140625" customWidth="1"/>
    <col min="6918" max="6918" width="12" customWidth="1"/>
    <col min="6919" max="6919" width="12.42578125" customWidth="1"/>
    <col min="6920" max="6920" width="12.5703125" customWidth="1"/>
    <col min="6921" max="6921" width="12" customWidth="1"/>
    <col min="6922" max="6922" width="10.140625" customWidth="1"/>
    <col min="6923" max="6923" width="9.42578125" customWidth="1"/>
    <col min="7169" max="7169" width="4.28515625" customWidth="1"/>
    <col min="7170" max="7170" width="4.140625" customWidth="1"/>
    <col min="7171" max="7171" width="3.28515625" customWidth="1"/>
    <col min="7172" max="7172" width="25" customWidth="1"/>
    <col min="7173" max="7173" width="11.140625" customWidth="1"/>
    <col min="7174" max="7174" width="12" customWidth="1"/>
    <col min="7175" max="7175" width="12.42578125" customWidth="1"/>
    <col min="7176" max="7176" width="12.5703125" customWidth="1"/>
    <col min="7177" max="7177" width="12" customWidth="1"/>
    <col min="7178" max="7178" width="10.140625" customWidth="1"/>
    <col min="7179" max="7179" width="9.42578125" customWidth="1"/>
    <col min="7425" max="7425" width="4.28515625" customWidth="1"/>
    <col min="7426" max="7426" width="4.140625" customWidth="1"/>
    <col min="7427" max="7427" width="3.28515625" customWidth="1"/>
    <col min="7428" max="7428" width="25" customWidth="1"/>
    <col min="7429" max="7429" width="11.140625" customWidth="1"/>
    <col min="7430" max="7430" width="12" customWidth="1"/>
    <col min="7431" max="7431" width="12.42578125" customWidth="1"/>
    <col min="7432" max="7432" width="12.5703125" customWidth="1"/>
    <col min="7433" max="7433" width="12" customWidth="1"/>
    <col min="7434" max="7434" width="10.140625" customWidth="1"/>
    <col min="7435" max="7435" width="9.42578125" customWidth="1"/>
    <col min="7681" max="7681" width="4.28515625" customWidth="1"/>
    <col min="7682" max="7682" width="4.140625" customWidth="1"/>
    <col min="7683" max="7683" width="3.28515625" customWidth="1"/>
    <col min="7684" max="7684" width="25" customWidth="1"/>
    <col min="7685" max="7685" width="11.140625" customWidth="1"/>
    <col min="7686" max="7686" width="12" customWidth="1"/>
    <col min="7687" max="7687" width="12.42578125" customWidth="1"/>
    <col min="7688" max="7688" width="12.5703125" customWidth="1"/>
    <col min="7689" max="7689" width="12" customWidth="1"/>
    <col min="7690" max="7690" width="10.140625" customWidth="1"/>
    <col min="7691" max="7691" width="9.42578125" customWidth="1"/>
    <col min="7937" max="7937" width="4.28515625" customWidth="1"/>
    <col min="7938" max="7938" width="4.140625" customWidth="1"/>
    <col min="7939" max="7939" width="3.28515625" customWidth="1"/>
    <col min="7940" max="7940" width="25" customWidth="1"/>
    <col min="7941" max="7941" width="11.140625" customWidth="1"/>
    <col min="7942" max="7942" width="12" customWidth="1"/>
    <col min="7943" max="7943" width="12.42578125" customWidth="1"/>
    <col min="7944" max="7944" width="12.5703125" customWidth="1"/>
    <col min="7945" max="7945" width="12" customWidth="1"/>
    <col min="7946" max="7946" width="10.140625" customWidth="1"/>
    <col min="7947" max="7947" width="9.42578125" customWidth="1"/>
    <col min="8193" max="8193" width="4.28515625" customWidth="1"/>
    <col min="8194" max="8194" width="4.140625" customWidth="1"/>
    <col min="8195" max="8195" width="3.28515625" customWidth="1"/>
    <col min="8196" max="8196" width="25" customWidth="1"/>
    <col min="8197" max="8197" width="11.140625" customWidth="1"/>
    <col min="8198" max="8198" width="12" customWidth="1"/>
    <col min="8199" max="8199" width="12.42578125" customWidth="1"/>
    <col min="8200" max="8200" width="12.5703125" customWidth="1"/>
    <col min="8201" max="8201" width="12" customWidth="1"/>
    <col min="8202" max="8202" width="10.140625" customWidth="1"/>
    <col min="8203" max="8203" width="9.42578125" customWidth="1"/>
    <col min="8449" max="8449" width="4.28515625" customWidth="1"/>
    <col min="8450" max="8450" width="4.140625" customWidth="1"/>
    <col min="8451" max="8451" width="3.28515625" customWidth="1"/>
    <col min="8452" max="8452" width="25" customWidth="1"/>
    <col min="8453" max="8453" width="11.140625" customWidth="1"/>
    <col min="8454" max="8454" width="12" customWidth="1"/>
    <col min="8455" max="8455" width="12.42578125" customWidth="1"/>
    <col min="8456" max="8456" width="12.5703125" customWidth="1"/>
    <col min="8457" max="8457" width="12" customWidth="1"/>
    <col min="8458" max="8458" width="10.140625" customWidth="1"/>
    <col min="8459" max="8459" width="9.42578125" customWidth="1"/>
    <col min="8705" max="8705" width="4.28515625" customWidth="1"/>
    <col min="8706" max="8706" width="4.140625" customWidth="1"/>
    <col min="8707" max="8707" width="3.28515625" customWidth="1"/>
    <col min="8708" max="8708" width="25" customWidth="1"/>
    <col min="8709" max="8709" width="11.140625" customWidth="1"/>
    <col min="8710" max="8710" width="12" customWidth="1"/>
    <col min="8711" max="8711" width="12.42578125" customWidth="1"/>
    <col min="8712" max="8712" width="12.5703125" customWidth="1"/>
    <col min="8713" max="8713" width="12" customWidth="1"/>
    <col min="8714" max="8714" width="10.140625" customWidth="1"/>
    <col min="8715" max="8715" width="9.42578125" customWidth="1"/>
    <col min="8961" max="8961" width="4.28515625" customWidth="1"/>
    <col min="8962" max="8962" width="4.140625" customWidth="1"/>
    <col min="8963" max="8963" width="3.28515625" customWidth="1"/>
    <col min="8964" max="8964" width="25" customWidth="1"/>
    <col min="8965" max="8965" width="11.140625" customWidth="1"/>
    <col min="8966" max="8966" width="12" customWidth="1"/>
    <col min="8967" max="8967" width="12.42578125" customWidth="1"/>
    <col min="8968" max="8968" width="12.5703125" customWidth="1"/>
    <col min="8969" max="8969" width="12" customWidth="1"/>
    <col min="8970" max="8970" width="10.140625" customWidth="1"/>
    <col min="8971" max="8971" width="9.42578125" customWidth="1"/>
    <col min="9217" max="9217" width="4.28515625" customWidth="1"/>
    <col min="9218" max="9218" width="4.140625" customWidth="1"/>
    <col min="9219" max="9219" width="3.28515625" customWidth="1"/>
    <col min="9220" max="9220" width="25" customWidth="1"/>
    <col min="9221" max="9221" width="11.140625" customWidth="1"/>
    <col min="9222" max="9222" width="12" customWidth="1"/>
    <col min="9223" max="9223" width="12.42578125" customWidth="1"/>
    <col min="9224" max="9224" width="12.5703125" customWidth="1"/>
    <col min="9225" max="9225" width="12" customWidth="1"/>
    <col min="9226" max="9226" width="10.140625" customWidth="1"/>
    <col min="9227" max="9227" width="9.42578125" customWidth="1"/>
    <col min="9473" max="9473" width="4.28515625" customWidth="1"/>
    <col min="9474" max="9474" width="4.140625" customWidth="1"/>
    <col min="9475" max="9475" width="3.28515625" customWidth="1"/>
    <col min="9476" max="9476" width="25" customWidth="1"/>
    <col min="9477" max="9477" width="11.140625" customWidth="1"/>
    <col min="9478" max="9478" width="12" customWidth="1"/>
    <col min="9479" max="9479" width="12.42578125" customWidth="1"/>
    <col min="9480" max="9480" width="12.5703125" customWidth="1"/>
    <col min="9481" max="9481" width="12" customWidth="1"/>
    <col min="9482" max="9482" width="10.140625" customWidth="1"/>
    <col min="9483" max="9483" width="9.42578125" customWidth="1"/>
    <col min="9729" max="9729" width="4.28515625" customWidth="1"/>
    <col min="9730" max="9730" width="4.140625" customWidth="1"/>
    <col min="9731" max="9731" width="3.28515625" customWidth="1"/>
    <col min="9732" max="9732" width="25" customWidth="1"/>
    <col min="9733" max="9733" width="11.140625" customWidth="1"/>
    <col min="9734" max="9734" width="12" customWidth="1"/>
    <col min="9735" max="9735" width="12.42578125" customWidth="1"/>
    <col min="9736" max="9736" width="12.5703125" customWidth="1"/>
    <col min="9737" max="9737" width="12" customWidth="1"/>
    <col min="9738" max="9738" width="10.140625" customWidth="1"/>
    <col min="9739" max="9739" width="9.42578125" customWidth="1"/>
    <col min="9985" max="9985" width="4.28515625" customWidth="1"/>
    <col min="9986" max="9986" width="4.140625" customWidth="1"/>
    <col min="9987" max="9987" width="3.28515625" customWidth="1"/>
    <col min="9988" max="9988" width="25" customWidth="1"/>
    <col min="9989" max="9989" width="11.140625" customWidth="1"/>
    <col min="9990" max="9990" width="12" customWidth="1"/>
    <col min="9991" max="9991" width="12.42578125" customWidth="1"/>
    <col min="9992" max="9992" width="12.5703125" customWidth="1"/>
    <col min="9993" max="9993" width="12" customWidth="1"/>
    <col min="9994" max="9994" width="10.140625" customWidth="1"/>
    <col min="9995" max="9995" width="9.42578125" customWidth="1"/>
    <col min="10241" max="10241" width="4.28515625" customWidth="1"/>
    <col min="10242" max="10242" width="4.140625" customWidth="1"/>
    <col min="10243" max="10243" width="3.28515625" customWidth="1"/>
    <col min="10244" max="10244" width="25" customWidth="1"/>
    <col min="10245" max="10245" width="11.140625" customWidth="1"/>
    <col min="10246" max="10246" width="12" customWidth="1"/>
    <col min="10247" max="10247" width="12.42578125" customWidth="1"/>
    <col min="10248" max="10248" width="12.5703125" customWidth="1"/>
    <col min="10249" max="10249" width="12" customWidth="1"/>
    <col min="10250" max="10250" width="10.140625" customWidth="1"/>
    <col min="10251" max="10251" width="9.42578125" customWidth="1"/>
    <col min="10497" max="10497" width="4.28515625" customWidth="1"/>
    <col min="10498" max="10498" width="4.140625" customWidth="1"/>
    <col min="10499" max="10499" width="3.28515625" customWidth="1"/>
    <col min="10500" max="10500" width="25" customWidth="1"/>
    <col min="10501" max="10501" width="11.140625" customWidth="1"/>
    <col min="10502" max="10502" width="12" customWidth="1"/>
    <col min="10503" max="10503" width="12.42578125" customWidth="1"/>
    <col min="10504" max="10504" width="12.5703125" customWidth="1"/>
    <col min="10505" max="10505" width="12" customWidth="1"/>
    <col min="10506" max="10506" width="10.140625" customWidth="1"/>
    <col min="10507" max="10507" width="9.42578125" customWidth="1"/>
    <col min="10753" max="10753" width="4.28515625" customWidth="1"/>
    <col min="10754" max="10754" width="4.140625" customWidth="1"/>
    <col min="10755" max="10755" width="3.28515625" customWidth="1"/>
    <col min="10756" max="10756" width="25" customWidth="1"/>
    <col min="10757" max="10757" width="11.140625" customWidth="1"/>
    <col min="10758" max="10758" width="12" customWidth="1"/>
    <col min="10759" max="10759" width="12.42578125" customWidth="1"/>
    <col min="10760" max="10760" width="12.5703125" customWidth="1"/>
    <col min="10761" max="10761" width="12" customWidth="1"/>
    <col min="10762" max="10762" width="10.140625" customWidth="1"/>
    <col min="10763" max="10763" width="9.42578125" customWidth="1"/>
    <col min="11009" max="11009" width="4.28515625" customWidth="1"/>
    <col min="11010" max="11010" width="4.140625" customWidth="1"/>
    <col min="11011" max="11011" width="3.28515625" customWidth="1"/>
    <col min="11012" max="11012" width="25" customWidth="1"/>
    <col min="11013" max="11013" width="11.140625" customWidth="1"/>
    <col min="11014" max="11014" width="12" customWidth="1"/>
    <col min="11015" max="11015" width="12.42578125" customWidth="1"/>
    <col min="11016" max="11016" width="12.5703125" customWidth="1"/>
    <col min="11017" max="11017" width="12" customWidth="1"/>
    <col min="11018" max="11018" width="10.140625" customWidth="1"/>
    <col min="11019" max="11019" width="9.42578125" customWidth="1"/>
    <col min="11265" max="11265" width="4.28515625" customWidth="1"/>
    <col min="11266" max="11266" width="4.140625" customWidth="1"/>
    <col min="11267" max="11267" width="3.28515625" customWidth="1"/>
    <col min="11268" max="11268" width="25" customWidth="1"/>
    <col min="11269" max="11269" width="11.140625" customWidth="1"/>
    <col min="11270" max="11270" width="12" customWidth="1"/>
    <col min="11271" max="11271" width="12.42578125" customWidth="1"/>
    <col min="11272" max="11272" width="12.5703125" customWidth="1"/>
    <col min="11273" max="11273" width="12" customWidth="1"/>
    <col min="11274" max="11274" width="10.140625" customWidth="1"/>
    <col min="11275" max="11275" width="9.42578125" customWidth="1"/>
    <col min="11521" max="11521" width="4.28515625" customWidth="1"/>
    <col min="11522" max="11522" width="4.140625" customWidth="1"/>
    <col min="11523" max="11523" width="3.28515625" customWidth="1"/>
    <col min="11524" max="11524" width="25" customWidth="1"/>
    <col min="11525" max="11525" width="11.140625" customWidth="1"/>
    <col min="11526" max="11526" width="12" customWidth="1"/>
    <col min="11527" max="11527" width="12.42578125" customWidth="1"/>
    <col min="11528" max="11528" width="12.5703125" customWidth="1"/>
    <col min="11529" max="11529" width="12" customWidth="1"/>
    <col min="11530" max="11530" width="10.140625" customWidth="1"/>
    <col min="11531" max="11531" width="9.42578125" customWidth="1"/>
    <col min="11777" max="11777" width="4.28515625" customWidth="1"/>
    <col min="11778" max="11778" width="4.140625" customWidth="1"/>
    <col min="11779" max="11779" width="3.28515625" customWidth="1"/>
    <col min="11780" max="11780" width="25" customWidth="1"/>
    <col min="11781" max="11781" width="11.140625" customWidth="1"/>
    <col min="11782" max="11782" width="12" customWidth="1"/>
    <col min="11783" max="11783" width="12.42578125" customWidth="1"/>
    <col min="11784" max="11784" width="12.5703125" customWidth="1"/>
    <col min="11785" max="11785" width="12" customWidth="1"/>
    <col min="11786" max="11786" width="10.140625" customWidth="1"/>
    <col min="11787" max="11787" width="9.42578125" customWidth="1"/>
    <col min="12033" max="12033" width="4.28515625" customWidth="1"/>
    <col min="12034" max="12034" width="4.140625" customWidth="1"/>
    <col min="12035" max="12035" width="3.28515625" customWidth="1"/>
    <col min="12036" max="12036" width="25" customWidth="1"/>
    <col min="12037" max="12037" width="11.140625" customWidth="1"/>
    <col min="12038" max="12038" width="12" customWidth="1"/>
    <col min="12039" max="12039" width="12.42578125" customWidth="1"/>
    <col min="12040" max="12040" width="12.5703125" customWidth="1"/>
    <col min="12041" max="12041" width="12" customWidth="1"/>
    <col min="12042" max="12042" width="10.140625" customWidth="1"/>
    <col min="12043" max="12043" width="9.42578125" customWidth="1"/>
    <col min="12289" max="12289" width="4.28515625" customWidth="1"/>
    <col min="12290" max="12290" width="4.140625" customWidth="1"/>
    <col min="12291" max="12291" width="3.28515625" customWidth="1"/>
    <col min="12292" max="12292" width="25" customWidth="1"/>
    <col min="12293" max="12293" width="11.140625" customWidth="1"/>
    <col min="12294" max="12294" width="12" customWidth="1"/>
    <col min="12295" max="12295" width="12.42578125" customWidth="1"/>
    <col min="12296" max="12296" width="12.5703125" customWidth="1"/>
    <col min="12297" max="12297" width="12" customWidth="1"/>
    <col min="12298" max="12298" width="10.140625" customWidth="1"/>
    <col min="12299" max="12299" width="9.42578125" customWidth="1"/>
    <col min="12545" max="12545" width="4.28515625" customWidth="1"/>
    <col min="12546" max="12546" width="4.140625" customWidth="1"/>
    <col min="12547" max="12547" width="3.28515625" customWidth="1"/>
    <col min="12548" max="12548" width="25" customWidth="1"/>
    <col min="12549" max="12549" width="11.140625" customWidth="1"/>
    <col min="12550" max="12550" width="12" customWidth="1"/>
    <col min="12551" max="12551" width="12.42578125" customWidth="1"/>
    <col min="12552" max="12552" width="12.5703125" customWidth="1"/>
    <col min="12553" max="12553" width="12" customWidth="1"/>
    <col min="12554" max="12554" width="10.140625" customWidth="1"/>
    <col min="12555" max="12555" width="9.42578125" customWidth="1"/>
    <col min="12801" max="12801" width="4.28515625" customWidth="1"/>
    <col min="12802" max="12802" width="4.140625" customWidth="1"/>
    <col min="12803" max="12803" width="3.28515625" customWidth="1"/>
    <col min="12804" max="12804" width="25" customWidth="1"/>
    <col min="12805" max="12805" width="11.140625" customWidth="1"/>
    <col min="12806" max="12806" width="12" customWidth="1"/>
    <col min="12807" max="12807" width="12.42578125" customWidth="1"/>
    <col min="12808" max="12808" width="12.5703125" customWidth="1"/>
    <col min="12809" max="12809" width="12" customWidth="1"/>
    <col min="12810" max="12810" width="10.140625" customWidth="1"/>
    <col min="12811" max="12811" width="9.42578125" customWidth="1"/>
    <col min="13057" max="13057" width="4.28515625" customWidth="1"/>
    <col min="13058" max="13058" width="4.140625" customWidth="1"/>
    <col min="13059" max="13059" width="3.28515625" customWidth="1"/>
    <col min="13060" max="13060" width="25" customWidth="1"/>
    <col min="13061" max="13061" width="11.140625" customWidth="1"/>
    <col min="13062" max="13062" width="12" customWidth="1"/>
    <col min="13063" max="13063" width="12.42578125" customWidth="1"/>
    <col min="13064" max="13064" width="12.5703125" customWidth="1"/>
    <col min="13065" max="13065" width="12" customWidth="1"/>
    <col min="13066" max="13066" width="10.140625" customWidth="1"/>
    <col min="13067" max="13067" width="9.42578125" customWidth="1"/>
    <col min="13313" max="13313" width="4.28515625" customWidth="1"/>
    <col min="13314" max="13314" width="4.140625" customWidth="1"/>
    <col min="13315" max="13315" width="3.28515625" customWidth="1"/>
    <col min="13316" max="13316" width="25" customWidth="1"/>
    <col min="13317" max="13317" width="11.140625" customWidth="1"/>
    <col min="13318" max="13318" width="12" customWidth="1"/>
    <col min="13319" max="13319" width="12.42578125" customWidth="1"/>
    <col min="13320" max="13320" width="12.5703125" customWidth="1"/>
    <col min="13321" max="13321" width="12" customWidth="1"/>
    <col min="13322" max="13322" width="10.140625" customWidth="1"/>
    <col min="13323" max="13323" width="9.42578125" customWidth="1"/>
    <col min="13569" max="13569" width="4.28515625" customWidth="1"/>
    <col min="13570" max="13570" width="4.140625" customWidth="1"/>
    <col min="13571" max="13571" width="3.28515625" customWidth="1"/>
    <col min="13572" max="13572" width="25" customWidth="1"/>
    <col min="13573" max="13573" width="11.140625" customWidth="1"/>
    <col min="13574" max="13574" width="12" customWidth="1"/>
    <col min="13575" max="13575" width="12.42578125" customWidth="1"/>
    <col min="13576" max="13576" width="12.5703125" customWidth="1"/>
    <col min="13577" max="13577" width="12" customWidth="1"/>
    <col min="13578" max="13578" width="10.140625" customWidth="1"/>
    <col min="13579" max="13579" width="9.42578125" customWidth="1"/>
    <col min="13825" max="13825" width="4.28515625" customWidth="1"/>
    <col min="13826" max="13826" width="4.140625" customWidth="1"/>
    <col min="13827" max="13827" width="3.28515625" customWidth="1"/>
    <col min="13828" max="13828" width="25" customWidth="1"/>
    <col min="13829" max="13829" width="11.140625" customWidth="1"/>
    <col min="13830" max="13830" width="12" customWidth="1"/>
    <col min="13831" max="13831" width="12.42578125" customWidth="1"/>
    <col min="13832" max="13832" width="12.5703125" customWidth="1"/>
    <col min="13833" max="13833" width="12" customWidth="1"/>
    <col min="13834" max="13834" width="10.140625" customWidth="1"/>
    <col min="13835" max="13835" width="9.42578125" customWidth="1"/>
    <col min="14081" max="14081" width="4.28515625" customWidth="1"/>
    <col min="14082" max="14082" width="4.140625" customWidth="1"/>
    <col min="14083" max="14083" width="3.28515625" customWidth="1"/>
    <col min="14084" max="14084" width="25" customWidth="1"/>
    <col min="14085" max="14085" width="11.140625" customWidth="1"/>
    <col min="14086" max="14086" width="12" customWidth="1"/>
    <col min="14087" max="14087" width="12.42578125" customWidth="1"/>
    <col min="14088" max="14088" width="12.5703125" customWidth="1"/>
    <col min="14089" max="14089" width="12" customWidth="1"/>
    <col min="14090" max="14090" width="10.140625" customWidth="1"/>
    <col min="14091" max="14091" width="9.42578125" customWidth="1"/>
    <col min="14337" max="14337" width="4.28515625" customWidth="1"/>
    <col min="14338" max="14338" width="4.140625" customWidth="1"/>
    <col min="14339" max="14339" width="3.28515625" customWidth="1"/>
    <col min="14340" max="14340" width="25" customWidth="1"/>
    <col min="14341" max="14341" width="11.140625" customWidth="1"/>
    <col min="14342" max="14342" width="12" customWidth="1"/>
    <col min="14343" max="14343" width="12.42578125" customWidth="1"/>
    <col min="14344" max="14344" width="12.5703125" customWidth="1"/>
    <col min="14345" max="14345" width="12" customWidth="1"/>
    <col min="14346" max="14346" width="10.140625" customWidth="1"/>
    <col min="14347" max="14347" width="9.42578125" customWidth="1"/>
    <col min="14593" max="14593" width="4.28515625" customWidth="1"/>
    <col min="14594" max="14594" width="4.140625" customWidth="1"/>
    <col min="14595" max="14595" width="3.28515625" customWidth="1"/>
    <col min="14596" max="14596" width="25" customWidth="1"/>
    <col min="14597" max="14597" width="11.140625" customWidth="1"/>
    <col min="14598" max="14598" width="12" customWidth="1"/>
    <col min="14599" max="14599" width="12.42578125" customWidth="1"/>
    <col min="14600" max="14600" width="12.5703125" customWidth="1"/>
    <col min="14601" max="14601" width="12" customWidth="1"/>
    <col min="14602" max="14602" width="10.140625" customWidth="1"/>
    <col min="14603" max="14603" width="9.42578125" customWidth="1"/>
    <col min="14849" max="14849" width="4.28515625" customWidth="1"/>
    <col min="14850" max="14850" width="4.140625" customWidth="1"/>
    <col min="14851" max="14851" width="3.28515625" customWidth="1"/>
    <col min="14852" max="14852" width="25" customWidth="1"/>
    <col min="14853" max="14853" width="11.140625" customWidth="1"/>
    <col min="14854" max="14854" width="12" customWidth="1"/>
    <col min="14855" max="14855" width="12.42578125" customWidth="1"/>
    <col min="14856" max="14856" width="12.5703125" customWidth="1"/>
    <col min="14857" max="14857" width="12" customWidth="1"/>
    <col min="14858" max="14858" width="10.140625" customWidth="1"/>
    <col min="14859" max="14859" width="9.42578125" customWidth="1"/>
    <col min="15105" max="15105" width="4.28515625" customWidth="1"/>
    <col min="15106" max="15106" width="4.140625" customWidth="1"/>
    <col min="15107" max="15107" width="3.28515625" customWidth="1"/>
    <col min="15108" max="15108" width="25" customWidth="1"/>
    <col min="15109" max="15109" width="11.140625" customWidth="1"/>
    <col min="15110" max="15110" width="12" customWidth="1"/>
    <col min="15111" max="15111" width="12.42578125" customWidth="1"/>
    <col min="15112" max="15112" width="12.5703125" customWidth="1"/>
    <col min="15113" max="15113" width="12" customWidth="1"/>
    <col min="15114" max="15114" width="10.140625" customWidth="1"/>
    <col min="15115" max="15115" width="9.42578125" customWidth="1"/>
    <col min="15361" max="15361" width="4.28515625" customWidth="1"/>
    <col min="15362" max="15362" width="4.140625" customWidth="1"/>
    <col min="15363" max="15363" width="3.28515625" customWidth="1"/>
    <col min="15364" max="15364" width="25" customWidth="1"/>
    <col min="15365" max="15365" width="11.140625" customWidth="1"/>
    <col min="15366" max="15366" width="12" customWidth="1"/>
    <col min="15367" max="15367" width="12.42578125" customWidth="1"/>
    <col min="15368" max="15368" width="12.5703125" customWidth="1"/>
    <col min="15369" max="15369" width="12" customWidth="1"/>
    <col min="15370" max="15370" width="10.140625" customWidth="1"/>
    <col min="15371" max="15371" width="9.42578125" customWidth="1"/>
    <col min="15617" max="15617" width="4.28515625" customWidth="1"/>
    <col min="15618" max="15618" width="4.140625" customWidth="1"/>
    <col min="15619" max="15619" width="3.28515625" customWidth="1"/>
    <col min="15620" max="15620" width="25" customWidth="1"/>
    <col min="15621" max="15621" width="11.140625" customWidth="1"/>
    <col min="15622" max="15622" width="12" customWidth="1"/>
    <col min="15623" max="15623" width="12.42578125" customWidth="1"/>
    <col min="15624" max="15624" width="12.5703125" customWidth="1"/>
    <col min="15625" max="15625" width="12" customWidth="1"/>
    <col min="15626" max="15626" width="10.140625" customWidth="1"/>
    <col min="15627" max="15627" width="9.42578125" customWidth="1"/>
    <col min="15873" max="15873" width="4.28515625" customWidth="1"/>
    <col min="15874" max="15874" width="4.140625" customWidth="1"/>
    <col min="15875" max="15875" width="3.28515625" customWidth="1"/>
    <col min="15876" max="15876" width="25" customWidth="1"/>
    <col min="15877" max="15877" width="11.140625" customWidth="1"/>
    <col min="15878" max="15878" width="12" customWidth="1"/>
    <col min="15879" max="15879" width="12.42578125" customWidth="1"/>
    <col min="15880" max="15880" width="12.5703125" customWidth="1"/>
    <col min="15881" max="15881" width="12" customWidth="1"/>
    <col min="15882" max="15882" width="10.140625" customWidth="1"/>
    <col min="15883" max="15883" width="9.42578125" customWidth="1"/>
    <col min="16129" max="16129" width="4.28515625" customWidth="1"/>
    <col min="16130" max="16130" width="4.140625" customWidth="1"/>
    <col min="16131" max="16131" width="3.28515625" customWidth="1"/>
    <col min="16132" max="16132" width="25" customWidth="1"/>
    <col min="16133" max="16133" width="11.140625" customWidth="1"/>
    <col min="16134" max="16134" width="12" customWidth="1"/>
    <col min="16135" max="16135" width="12.42578125" customWidth="1"/>
    <col min="16136" max="16136" width="12.5703125" customWidth="1"/>
    <col min="16137" max="16137" width="12" customWidth="1"/>
    <col min="16138" max="16138" width="10.140625" customWidth="1"/>
    <col min="16139" max="16139" width="9.42578125" customWidth="1"/>
  </cols>
  <sheetData>
    <row r="1" spans="1:14" s="9" customFormat="1" ht="29.45" customHeight="1" thickBot="1" x14ac:dyDescent="0.3">
      <c r="A1" s="125">
        <v>22</v>
      </c>
      <c r="B1" s="106" t="s">
        <v>65</v>
      </c>
      <c r="C1" s="107"/>
      <c r="D1" s="179" t="s">
        <v>13</v>
      </c>
      <c r="E1" s="180"/>
      <c r="F1" s="180"/>
      <c r="G1" s="180"/>
      <c r="H1" s="180"/>
      <c r="I1" s="180"/>
      <c r="J1" s="180"/>
      <c r="K1" s="180"/>
      <c r="L1" s="126"/>
      <c r="N1" s="174"/>
    </row>
    <row r="2" spans="1:14" s="9" customFormat="1" ht="16.899999999999999" customHeight="1" thickBot="1" x14ac:dyDescent="0.3">
      <c r="A2" s="127"/>
      <c r="B2" s="16"/>
      <c r="C2" s="6"/>
      <c r="D2" s="40" t="s">
        <v>14</v>
      </c>
      <c r="E2" s="41" t="s">
        <v>15</v>
      </c>
      <c r="F2" s="42"/>
      <c r="G2" s="42"/>
      <c r="H2" s="42"/>
      <c r="I2" s="42"/>
      <c r="J2" s="42"/>
      <c r="K2" s="43"/>
      <c r="L2" s="128"/>
      <c r="N2" s="174"/>
    </row>
    <row r="3" spans="1:14" s="9" customFormat="1" ht="16.149999999999999" customHeight="1" x14ac:dyDescent="0.25">
      <c r="A3" s="127"/>
      <c r="B3" s="16"/>
      <c r="C3" s="6"/>
      <c r="D3" s="44" t="s">
        <v>16</v>
      </c>
      <c r="E3" s="45">
        <v>30</v>
      </c>
      <c r="F3" s="46"/>
      <c r="G3" s="46"/>
      <c r="H3" s="46"/>
      <c r="I3" s="46"/>
      <c r="J3" s="46"/>
      <c r="K3" s="47"/>
      <c r="L3" s="128"/>
      <c r="N3" s="174"/>
    </row>
    <row r="4" spans="1:14" s="9" customFormat="1" ht="16.149999999999999" customHeight="1" x14ac:dyDescent="0.25">
      <c r="A4" s="127"/>
      <c r="B4" s="16"/>
      <c r="C4" s="6"/>
      <c r="D4" s="48" t="s">
        <v>17</v>
      </c>
      <c r="E4" s="49">
        <v>60</v>
      </c>
      <c r="F4" s="46"/>
      <c r="G4" s="46"/>
      <c r="H4" s="46"/>
      <c r="I4" s="46"/>
      <c r="J4" s="46"/>
      <c r="K4" s="47"/>
      <c r="L4" s="128"/>
      <c r="N4" s="174"/>
    </row>
    <row r="5" spans="1:14" s="9" customFormat="1" ht="16.149999999999999" customHeight="1" thickBot="1" x14ac:dyDescent="0.3">
      <c r="A5" s="127"/>
      <c r="B5" s="16"/>
      <c r="C5" s="6"/>
      <c r="D5" s="50" t="s">
        <v>18</v>
      </c>
      <c r="E5" s="51">
        <f>+E4+E3</f>
        <v>90</v>
      </c>
      <c r="F5" s="46"/>
      <c r="G5" s="46"/>
      <c r="H5" s="46"/>
      <c r="I5" s="52"/>
      <c r="J5" s="52"/>
      <c r="K5" s="53"/>
      <c r="L5" s="128"/>
      <c r="N5" s="174"/>
    </row>
    <row r="6" spans="1:14" s="9" customFormat="1" ht="16.149999999999999" customHeight="1" thickTop="1" thickBot="1" x14ac:dyDescent="0.3">
      <c r="A6" s="127"/>
      <c r="B6" s="16"/>
      <c r="C6" s="6"/>
      <c r="D6" s="54"/>
      <c r="E6" s="55"/>
      <c r="F6" s="446" t="s">
        <v>19</v>
      </c>
      <c r="G6" s="447"/>
      <c r="H6" s="448"/>
      <c r="I6" s="449" t="s">
        <v>20</v>
      </c>
      <c r="J6" s="449"/>
      <c r="K6" s="450"/>
      <c r="L6" s="128"/>
      <c r="N6" s="174"/>
    </row>
    <row r="7" spans="1:14" s="9" customFormat="1" ht="16.149999999999999" customHeight="1" thickTop="1" x14ac:dyDescent="0.25">
      <c r="A7" s="127"/>
      <c r="B7" s="16"/>
      <c r="C7" s="6"/>
      <c r="D7" s="56"/>
      <c r="E7" s="57"/>
      <c r="F7" s="451" t="s">
        <v>21</v>
      </c>
      <c r="G7" s="452"/>
      <c r="H7" s="58" t="s">
        <v>22</v>
      </c>
      <c r="I7" s="453" t="s">
        <v>23</v>
      </c>
      <c r="J7" s="454"/>
      <c r="K7" s="105" t="s">
        <v>24</v>
      </c>
      <c r="L7" s="128"/>
      <c r="N7" s="174"/>
    </row>
    <row r="8" spans="1:14" s="9" customFormat="1" ht="16.149999999999999" customHeight="1" thickBot="1" x14ac:dyDescent="0.3">
      <c r="A8" s="127"/>
      <c r="B8" s="16"/>
      <c r="C8" s="6"/>
      <c r="D8" s="56" t="s">
        <v>115</v>
      </c>
      <c r="E8" s="57" t="s">
        <v>11</v>
      </c>
      <c r="F8" s="103" t="s">
        <v>25</v>
      </c>
      <c r="G8" s="104" t="s">
        <v>26</v>
      </c>
      <c r="H8" s="57" t="s">
        <v>27</v>
      </c>
      <c r="I8" s="103" t="s">
        <v>28</v>
      </c>
      <c r="J8" s="104" t="s">
        <v>11</v>
      </c>
      <c r="K8" s="105" t="s">
        <v>27</v>
      </c>
      <c r="L8" s="128"/>
      <c r="N8" s="174"/>
    </row>
    <row r="9" spans="1:14" s="9" customFormat="1" ht="16.149999999999999" customHeight="1" thickBot="1" x14ac:dyDescent="0.3">
      <c r="A9" s="127"/>
      <c r="B9" s="16"/>
      <c r="C9" s="6"/>
      <c r="D9" s="59" t="s">
        <v>29</v>
      </c>
      <c r="E9" s="60">
        <v>10000</v>
      </c>
      <c r="F9" s="61"/>
      <c r="G9" s="62"/>
      <c r="H9" s="60">
        <f>+E9</f>
        <v>10000</v>
      </c>
      <c r="I9" s="63"/>
      <c r="J9" s="64"/>
      <c r="K9" s="65"/>
      <c r="L9" s="128"/>
      <c r="N9" s="174"/>
    </row>
    <row r="10" spans="1:14" s="9" customFormat="1" ht="16.149999999999999" customHeight="1" x14ac:dyDescent="0.25">
      <c r="A10" s="127"/>
      <c r="B10" s="16"/>
      <c r="C10" s="6">
        <v>1</v>
      </c>
      <c r="D10" s="66" t="s">
        <v>116</v>
      </c>
      <c r="E10" s="67">
        <v>7300</v>
      </c>
      <c r="F10" s="68">
        <v>60</v>
      </c>
      <c r="G10" s="69">
        <v>365</v>
      </c>
      <c r="H10" s="67">
        <f>+$E10*(F10/G10)</f>
        <v>1200</v>
      </c>
      <c r="I10" s="68">
        <v>305</v>
      </c>
      <c r="J10" s="70">
        <v>365</v>
      </c>
      <c r="K10" s="71">
        <f>+$E10*(I10/J10)</f>
        <v>6100</v>
      </c>
      <c r="L10" s="128"/>
      <c r="N10" s="174"/>
    </row>
    <row r="11" spans="1:14" s="9" customFormat="1" ht="16.149999999999999" customHeight="1" thickBot="1" x14ac:dyDescent="0.3">
      <c r="A11" s="127"/>
      <c r="B11" s="16"/>
      <c r="C11" s="6">
        <v>2</v>
      </c>
      <c r="D11" s="72" t="s">
        <v>117</v>
      </c>
      <c r="E11" s="73">
        <v>3650</v>
      </c>
      <c r="F11" s="129">
        <v>60</v>
      </c>
      <c r="G11" s="130">
        <v>365</v>
      </c>
      <c r="H11" s="131">
        <f>+$E11*(F11/G11)</f>
        <v>600</v>
      </c>
      <c r="I11" s="129">
        <v>305</v>
      </c>
      <c r="J11" s="132">
        <v>365</v>
      </c>
      <c r="K11" s="133">
        <f>+$E11*(I11/J11)</f>
        <v>3050</v>
      </c>
      <c r="L11" s="128"/>
      <c r="N11" s="174"/>
    </row>
    <row r="12" spans="1:14" s="9" customFormat="1" ht="16.149999999999999" customHeight="1" thickBot="1" x14ac:dyDescent="0.3">
      <c r="A12" s="127"/>
      <c r="B12" s="16"/>
      <c r="C12" s="6"/>
      <c r="D12" s="72" t="s">
        <v>30</v>
      </c>
      <c r="E12" s="74">
        <f>SUM(E10:E11)</f>
        <v>10950</v>
      </c>
      <c r="F12" s="75"/>
      <c r="G12" s="76"/>
      <c r="H12" s="77">
        <f>SUM(H10:H11)</f>
        <v>1800</v>
      </c>
      <c r="I12" s="78"/>
      <c r="J12" s="79"/>
      <c r="K12" s="80">
        <f>SUM(K10:K11)</f>
        <v>9150</v>
      </c>
      <c r="L12" s="128"/>
      <c r="N12" s="174"/>
    </row>
    <row r="13" spans="1:14" s="9" customFormat="1" ht="16.149999999999999" customHeight="1" x14ac:dyDescent="0.25">
      <c r="A13" s="127"/>
      <c r="B13" s="16"/>
      <c r="C13" s="6"/>
      <c r="D13" s="81" t="s">
        <v>151</v>
      </c>
      <c r="E13" s="82"/>
      <c r="F13" s="83"/>
      <c r="G13" s="84"/>
      <c r="H13" s="82">
        <f>+H9-H12</f>
        <v>8200</v>
      </c>
      <c r="I13" s="85"/>
      <c r="J13" s="86"/>
      <c r="K13" s="87"/>
      <c r="L13" s="128"/>
      <c r="N13" s="174"/>
    </row>
    <row r="14" spans="1:14" s="9" customFormat="1" ht="16.149999999999999" customHeight="1" thickBot="1" x14ac:dyDescent="0.3">
      <c r="A14" s="127"/>
      <c r="B14" s="16"/>
      <c r="C14" s="6">
        <v>3</v>
      </c>
      <c r="D14" s="81" t="s">
        <v>118</v>
      </c>
      <c r="E14" s="88">
        <v>4800</v>
      </c>
      <c r="F14" s="89">
        <v>60</v>
      </c>
      <c r="G14" s="90">
        <v>90</v>
      </c>
      <c r="H14" s="73">
        <f>+E14*(F14/G14)</f>
        <v>3200</v>
      </c>
      <c r="I14" s="91"/>
      <c r="J14" s="92"/>
      <c r="K14" s="93"/>
      <c r="L14" s="128"/>
      <c r="N14" s="174"/>
    </row>
    <row r="15" spans="1:14" s="9" customFormat="1" ht="16.149999999999999" customHeight="1" thickBot="1" x14ac:dyDescent="0.3">
      <c r="A15" s="134"/>
      <c r="B15" s="16"/>
      <c r="C15" s="6"/>
      <c r="D15" s="81" t="s">
        <v>31</v>
      </c>
      <c r="E15" s="82"/>
      <c r="F15" s="83"/>
      <c r="G15" s="84"/>
      <c r="H15" s="94">
        <f>+H13-H14</f>
        <v>5000</v>
      </c>
      <c r="I15" s="91"/>
      <c r="J15" s="92"/>
      <c r="K15" s="93"/>
      <c r="L15" s="128"/>
      <c r="N15" s="174"/>
    </row>
    <row r="16" spans="1:14" s="9" customFormat="1" ht="16.149999999999999" customHeight="1" thickBot="1" x14ac:dyDescent="0.3">
      <c r="A16" s="134"/>
      <c r="B16" s="16"/>
      <c r="C16" s="6">
        <v>4</v>
      </c>
      <c r="D16" s="72" t="s">
        <v>119</v>
      </c>
      <c r="E16" s="135">
        <v>9000</v>
      </c>
      <c r="F16" s="136">
        <v>60</v>
      </c>
      <c r="G16" s="137">
        <v>90</v>
      </c>
      <c r="H16" s="138">
        <f>+E16*(F16/G16)</f>
        <v>6000</v>
      </c>
      <c r="I16" s="91"/>
      <c r="J16" s="92"/>
      <c r="K16" s="93"/>
      <c r="L16" s="128"/>
      <c r="N16" s="174"/>
    </row>
    <row r="17" spans="1:14" s="9" customFormat="1" ht="16.149999999999999" customHeight="1" thickTop="1" x14ac:dyDescent="0.25">
      <c r="A17" s="134"/>
      <c r="B17" s="16"/>
      <c r="C17" s="6"/>
      <c r="D17" s="81" t="s">
        <v>32</v>
      </c>
      <c r="E17" s="82"/>
      <c r="F17" s="83"/>
      <c r="G17" s="95"/>
      <c r="H17" s="96">
        <f>MIN(H15,H16)</f>
        <v>5000</v>
      </c>
      <c r="I17" s="97"/>
      <c r="J17" s="98"/>
      <c r="K17" s="93"/>
      <c r="L17" s="128"/>
      <c r="N17" s="174"/>
    </row>
    <row r="18" spans="1:14" s="9" customFormat="1" ht="16.149999999999999" customHeight="1" thickBot="1" x14ac:dyDescent="0.3">
      <c r="A18" s="134"/>
      <c r="B18" s="16"/>
      <c r="C18" s="6"/>
      <c r="D18" s="99" t="s">
        <v>33</v>
      </c>
      <c r="E18" s="73"/>
      <c r="F18" s="89"/>
      <c r="G18" s="90"/>
      <c r="H18" s="100">
        <f>+H15-H17</f>
        <v>0</v>
      </c>
      <c r="I18" s="89"/>
      <c r="J18" s="101"/>
      <c r="K18" s="102"/>
      <c r="L18" s="128"/>
      <c r="N18" s="174"/>
    </row>
    <row r="19" spans="1:14" s="9" customFormat="1" ht="16.149999999999999" customHeight="1" x14ac:dyDescent="0.25">
      <c r="A19" s="134">
        <v>23</v>
      </c>
      <c r="B19" s="16" t="s">
        <v>3</v>
      </c>
      <c r="C19" s="6"/>
      <c r="D19" s="46"/>
      <c r="E19" s="110"/>
      <c r="F19" s="110"/>
      <c r="G19" s="110"/>
      <c r="H19" s="111"/>
      <c r="I19" s="110"/>
      <c r="J19" s="110"/>
      <c r="K19" s="110"/>
      <c r="L19" s="128"/>
      <c r="N19" s="174"/>
    </row>
    <row r="20" spans="1:14" s="9" customFormat="1" ht="16.149999999999999" customHeight="1" thickBot="1" x14ac:dyDescent="0.3">
      <c r="A20" s="134"/>
      <c r="B20" s="16"/>
      <c r="C20" s="6"/>
      <c r="D20" s="46"/>
      <c r="E20" s="110"/>
      <c r="F20" s="110"/>
      <c r="G20" s="110"/>
      <c r="H20" s="111"/>
      <c r="I20" s="110"/>
      <c r="J20" s="110"/>
      <c r="K20" s="110"/>
      <c r="L20" s="128"/>
      <c r="N20" s="174"/>
    </row>
    <row r="21" spans="1:14" s="9" customFormat="1" ht="16.149999999999999" customHeight="1" thickBot="1" x14ac:dyDescent="0.3">
      <c r="A21" s="127">
        <v>24</v>
      </c>
      <c r="B21" s="16" t="s">
        <v>1</v>
      </c>
      <c r="C21" s="6"/>
      <c r="D21" s="176"/>
      <c r="E21" s="181"/>
      <c r="F21" s="181"/>
      <c r="G21" s="289"/>
      <c r="H21" s="428" t="s">
        <v>76</v>
      </c>
      <c r="I21" s="289"/>
      <c r="J21" s="455" t="s">
        <v>77</v>
      </c>
      <c r="K21" s="456"/>
      <c r="L21" s="128"/>
      <c r="N21" s="174"/>
    </row>
    <row r="22" spans="1:14" s="9" customFormat="1" ht="16.149999999999999" customHeight="1" x14ac:dyDescent="0.25">
      <c r="A22" s="134"/>
      <c r="B22" s="16"/>
      <c r="C22" s="6"/>
      <c r="D22" s="177" t="s">
        <v>73</v>
      </c>
      <c r="E22" s="173"/>
      <c r="F22" s="173"/>
      <c r="G22" s="302"/>
      <c r="H22" s="290">
        <v>23000</v>
      </c>
      <c r="I22" s="297">
        <v>1</v>
      </c>
      <c r="J22" s="444">
        <f>+H22</f>
        <v>23000</v>
      </c>
      <c r="K22" s="445"/>
      <c r="L22" s="128"/>
      <c r="N22" s="174"/>
    </row>
    <row r="23" spans="1:14" s="9" customFormat="1" ht="16.149999999999999" customHeight="1" thickBot="1" x14ac:dyDescent="0.3">
      <c r="A23" s="134"/>
      <c r="B23" s="16"/>
      <c r="C23" s="6"/>
      <c r="D23" s="178" t="s">
        <v>112</v>
      </c>
      <c r="E23" s="174"/>
      <c r="F23" s="174"/>
      <c r="G23" s="303"/>
      <c r="H23" s="291">
        <v>-16000</v>
      </c>
      <c r="I23" s="298">
        <v>1</v>
      </c>
      <c r="J23" s="457">
        <f>+H23</f>
        <v>-16000</v>
      </c>
      <c r="K23" s="458"/>
      <c r="L23" s="128"/>
      <c r="N23" s="174"/>
    </row>
    <row r="24" spans="1:14" s="9" customFormat="1" ht="16.149999999999999" customHeight="1" thickBot="1" x14ac:dyDescent="0.3">
      <c r="A24" s="134"/>
      <c r="B24" s="16"/>
      <c r="C24" s="6"/>
      <c r="D24" s="178" t="s">
        <v>48</v>
      </c>
      <c r="E24" s="174"/>
      <c r="F24" s="174"/>
      <c r="G24" s="303"/>
      <c r="H24" s="292">
        <f>SUM(H22:H23)</f>
        <v>7000</v>
      </c>
      <c r="I24" s="299">
        <v>1</v>
      </c>
      <c r="J24" s="461">
        <f>SUM(J22:K23)</f>
        <v>7000</v>
      </c>
      <c r="K24" s="462"/>
      <c r="L24" s="128"/>
      <c r="N24" s="174"/>
    </row>
    <row r="25" spans="1:14" s="9" customFormat="1" ht="16.149999999999999" customHeight="1" x14ac:dyDescent="0.25">
      <c r="A25" s="134"/>
      <c r="B25" s="16"/>
      <c r="C25" s="6"/>
      <c r="D25" s="178" t="s">
        <v>146</v>
      </c>
      <c r="E25" s="174"/>
      <c r="F25" s="174"/>
      <c r="G25" s="303" t="s">
        <v>49</v>
      </c>
      <c r="H25" s="293">
        <v>2400</v>
      </c>
      <c r="I25" s="300"/>
      <c r="J25" s="457"/>
      <c r="K25" s="458"/>
      <c r="L25" s="128"/>
      <c r="N25" s="174"/>
    </row>
    <row r="26" spans="1:14" s="9" customFormat="1" ht="16.149999999999999" customHeight="1" thickBot="1" x14ac:dyDescent="0.3">
      <c r="A26" s="134"/>
      <c r="B26" s="16"/>
      <c r="C26" s="6"/>
      <c r="D26" s="178" t="s">
        <v>147</v>
      </c>
      <c r="E26" s="174"/>
      <c r="F26" s="174"/>
      <c r="G26" s="304" t="s">
        <v>49</v>
      </c>
      <c r="H26" s="294">
        <v>600</v>
      </c>
      <c r="I26" s="296"/>
      <c r="J26" s="459"/>
      <c r="K26" s="460"/>
      <c r="L26" s="128"/>
      <c r="N26" s="174"/>
    </row>
    <row r="27" spans="1:14" s="9" customFormat="1" ht="16.149999999999999" customHeight="1" x14ac:dyDescent="0.25">
      <c r="A27" s="134"/>
      <c r="B27" s="16"/>
      <c r="C27" s="6"/>
      <c r="D27" s="178" t="s">
        <v>74</v>
      </c>
      <c r="E27" s="174"/>
      <c r="F27" s="174"/>
      <c r="G27" s="303"/>
      <c r="H27" s="295">
        <v>15000</v>
      </c>
      <c r="I27" s="301">
        <f>+H26/H25</f>
        <v>0.25</v>
      </c>
      <c r="J27" s="457">
        <f>-I27*H27</f>
        <v>-3750</v>
      </c>
      <c r="K27" s="458"/>
      <c r="L27" s="128"/>
      <c r="N27" s="174"/>
    </row>
    <row r="28" spans="1:14" s="9" customFormat="1" ht="16.149999999999999" customHeight="1" thickBot="1" x14ac:dyDescent="0.3">
      <c r="A28" s="134"/>
      <c r="B28" s="16"/>
      <c r="C28" s="6"/>
      <c r="D28" s="178" t="s">
        <v>60</v>
      </c>
      <c r="E28" s="174"/>
      <c r="F28" s="174"/>
      <c r="G28" s="303"/>
      <c r="H28" s="295">
        <v>8000</v>
      </c>
      <c r="I28" s="301">
        <v>0.25</v>
      </c>
      <c r="J28" s="457">
        <f>-I28*H28</f>
        <v>-2000</v>
      </c>
      <c r="K28" s="458"/>
      <c r="L28" s="128"/>
      <c r="N28" s="174"/>
    </row>
    <row r="29" spans="1:14" s="9" customFormat="1" ht="16.149999999999999" customHeight="1" thickBot="1" x14ac:dyDescent="0.3">
      <c r="A29" s="134"/>
      <c r="B29" s="16"/>
      <c r="C29" s="6"/>
      <c r="D29" s="178" t="s">
        <v>148</v>
      </c>
      <c r="E29" s="174"/>
      <c r="F29" s="174"/>
      <c r="G29" s="303"/>
      <c r="H29" s="295"/>
      <c r="I29" s="301"/>
      <c r="J29" s="425"/>
      <c r="K29" s="426">
        <f>SUM(J24:K28)</f>
        <v>1250</v>
      </c>
      <c r="L29" s="128"/>
      <c r="N29" s="174"/>
    </row>
    <row r="30" spans="1:14" s="9" customFormat="1" ht="16.149999999999999" customHeight="1" x14ac:dyDescent="0.25">
      <c r="A30" s="134"/>
      <c r="B30" s="16"/>
      <c r="C30" s="6"/>
      <c r="D30" s="178" t="s">
        <v>75</v>
      </c>
      <c r="E30" s="174"/>
      <c r="F30" s="174"/>
      <c r="G30" s="427">
        <f>+H30*I30</f>
        <v>1500</v>
      </c>
      <c r="H30" s="295">
        <v>6000</v>
      </c>
      <c r="I30" s="301">
        <v>0.25</v>
      </c>
      <c r="J30" s="457"/>
      <c r="K30" s="458"/>
      <c r="L30" s="128"/>
      <c r="N30" s="174"/>
    </row>
    <row r="31" spans="1:14" s="9" customFormat="1" ht="16.149999999999999" customHeight="1" x14ac:dyDescent="0.25">
      <c r="A31" s="134"/>
      <c r="B31" s="16"/>
      <c r="C31" s="6"/>
      <c r="D31" s="178" t="s">
        <v>149</v>
      </c>
      <c r="E31" s="174"/>
      <c r="F31" s="174"/>
      <c r="G31" s="427"/>
      <c r="H31" s="295"/>
      <c r="I31" s="301"/>
      <c r="J31" s="429"/>
      <c r="K31" s="430">
        <f>+I30*H30</f>
        <v>1500</v>
      </c>
      <c r="L31" s="128"/>
      <c r="N31" s="174"/>
    </row>
    <row r="32" spans="1:14" s="9" customFormat="1" ht="16.149999999999999" customHeight="1" x14ac:dyDescent="0.25">
      <c r="A32" s="134"/>
      <c r="B32" s="16"/>
      <c r="C32" s="6"/>
      <c r="D32" s="178" t="s">
        <v>150</v>
      </c>
      <c r="E32" s="174"/>
      <c r="F32" s="174"/>
      <c r="G32" s="427"/>
      <c r="H32" s="295"/>
      <c r="I32" s="301"/>
      <c r="J32" s="305"/>
      <c r="K32" s="424">
        <f>+K29</f>
        <v>1250</v>
      </c>
      <c r="L32" s="128"/>
      <c r="N32" s="174"/>
    </row>
    <row r="33" spans="1:14" s="9" customFormat="1" ht="5.25" customHeight="1" thickBot="1" x14ac:dyDescent="0.3">
      <c r="A33" s="134"/>
      <c r="B33" s="16"/>
      <c r="C33" s="6"/>
      <c r="D33" s="172"/>
      <c r="E33" s="175"/>
      <c r="F33" s="175"/>
      <c r="G33" s="304"/>
      <c r="H33" s="296"/>
      <c r="I33" s="296"/>
      <c r="J33" s="459"/>
      <c r="K33" s="460"/>
      <c r="L33" s="128"/>
      <c r="N33" s="174"/>
    </row>
    <row r="34" spans="1:14" s="9" customFormat="1" ht="16.149999999999999" customHeight="1" x14ac:dyDescent="0.25">
      <c r="A34" s="134"/>
      <c r="B34" s="16"/>
      <c r="C34" s="6"/>
      <c r="D34" s="46"/>
      <c r="E34" s="110"/>
      <c r="F34" s="110"/>
      <c r="I34" s="110"/>
      <c r="J34" s="110"/>
      <c r="K34" s="110"/>
      <c r="L34" s="128"/>
      <c r="N34" s="174"/>
    </row>
    <row r="35" spans="1:14" s="9" customFormat="1" ht="19.149999999999999" customHeight="1" x14ac:dyDescent="0.25">
      <c r="A35" s="139">
        <v>25</v>
      </c>
      <c r="B35" s="112" t="s">
        <v>3</v>
      </c>
      <c r="C35" s="113"/>
      <c r="D35" s="114"/>
      <c r="E35" s="114"/>
      <c r="F35" s="114"/>
      <c r="G35" s="114"/>
      <c r="H35" s="115"/>
      <c r="I35" s="114"/>
      <c r="J35" s="116"/>
      <c r="K35" s="114"/>
      <c r="L35" s="140"/>
      <c r="N35" s="174"/>
    </row>
  </sheetData>
  <mergeCells count="14">
    <mergeCell ref="J30:K30"/>
    <mergeCell ref="J33:K33"/>
    <mergeCell ref="J23:K23"/>
    <mergeCell ref="J24:K24"/>
    <mergeCell ref="J25:K25"/>
    <mergeCell ref="J26:K26"/>
    <mergeCell ref="J27:K27"/>
    <mergeCell ref="J28:K28"/>
    <mergeCell ref="J22:K22"/>
    <mergeCell ref="F6:H6"/>
    <mergeCell ref="I6:K6"/>
    <mergeCell ref="F7:G7"/>
    <mergeCell ref="I7:J7"/>
    <mergeCell ref="J21:K21"/>
  </mergeCells>
  <pageMargins left="0.6" right="0.5" top="0.5" bottom="0.5" header="0.3" footer="0.3"/>
  <pageSetup scale="90" orientation="portrait" r:id="rId1"/>
  <headerFooter alignWithMargins="0">
    <oddFooter>&amp;L&amp;"Arial,Bold"&amp;F. &amp;A, 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K11"/>
  <sheetViews>
    <sheetView showGridLines="0" workbookViewId="0">
      <selection activeCell="I24" sqref="I24"/>
    </sheetView>
  </sheetViews>
  <sheetFormatPr defaultRowHeight="12.75" x14ac:dyDescent="0.2"/>
  <cols>
    <col min="8" max="8" width="1.5703125" customWidth="1"/>
    <col min="9" max="9" width="51.7109375" customWidth="1"/>
    <col min="12" max="12" width="1.140625" customWidth="1"/>
  </cols>
  <sheetData>
    <row r="1" spans="9:11" ht="9" customHeight="1" thickBot="1" x14ac:dyDescent="0.25"/>
    <row r="2" spans="9:11" ht="13.5" thickBot="1" x14ac:dyDescent="0.25">
      <c r="I2" s="176"/>
      <c r="J2" s="289"/>
      <c r="K2" s="416" t="s">
        <v>76</v>
      </c>
    </row>
    <row r="3" spans="9:11" x14ac:dyDescent="0.2">
      <c r="I3" s="177" t="s">
        <v>73</v>
      </c>
      <c r="J3" s="302"/>
      <c r="K3" s="417">
        <v>23000</v>
      </c>
    </row>
    <row r="4" spans="9:11" ht="13.5" thickBot="1" x14ac:dyDescent="0.25">
      <c r="I4" s="178" t="s">
        <v>112</v>
      </c>
      <c r="J4" s="303"/>
      <c r="K4" s="418">
        <v>-16000</v>
      </c>
    </row>
    <row r="5" spans="9:11" ht="13.5" thickBot="1" x14ac:dyDescent="0.25">
      <c r="I5" s="178" t="s">
        <v>48</v>
      </c>
      <c r="J5" s="303"/>
      <c r="K5" s="419">
        <f>SUM(K3:K4)</f>
        <v>7000</v>
      </c>
    </row>
    <row r="6" spans="9:11" x14ac:dyDescent="0.2">
      <c r="I6" s="178" t="s">
        <v>146</v>
      </c>
      <c r="J6" s="303" t="s">
        <v>49</v>
      </c>
      <c r="K6" s="420">
        <v>2400</v>
      </c>
    </row>
    <row r="7" spans="9:11" ht="13.5" thickBot="1" x14ac:dyDescent="0.25">
      <c r="I7" s="178" t="s">
        <v>145</v>
      </c>
      <c r="J7" s="304" t="s">
        <v>49</v>
      </c>
      <c r="K7" s="421">
        <v>600</v>
      </c>
    </row>
    <row r="8" spans="9:11" x14ac:dyDescent="0.2">
      <c r="I8" s="178" t="s">
        <v>74</v>
      </c>
      <c r="J8" s="303"/>
      <c r="K8" s="422">
        <v>15000</v>
      </c>
    </row>
    <row r="9" spans="9:11" x14ac:dyDescent="0.2">
      <c r="I9" s="178" t="s">
        <v>60</v>
      </c>
      <c r="J9" s="303"/>
      <c r="K9" s="422">
        <v>8000</v>
      </c>
    </row>
    <row r="10" spans="9:11" ht="13.5" thickBot="1" x14ac:dyDescent="0.25">
      <c r="I10" s="172" t="s">
        <v>75</v>
      </c>
      <c r="J10" s="304"/>
      <c r="K10" s="423">
        <v>6000</v>
      </c>
    </row>
    <row r="11" spans="9:11" ht="6.75" customHeigh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Chapter 3</vt:lpstr>
      <vt:lpstr>Chapter 4</vt:lpstr>
      <vt:lpstr>Ch. 14-Gain, Interest</vt:lpstr>
      <vt:lpstr>Chp-14-Vac Home-Home Office</vt:lpstr>
      <vt:lpstr>Sheet1</vt:lpstr>
      <vt:lpstr>'Ch. 14-Gain, Interest'!Print_Area</vt:lpstr>
      <vt:lpstr>'Chapter 3'!Print_Area</vt:lpstr>
      <vt:lpstr>'Chapter 4'!Print_Area</vt:lpstr>
      <vt:lpstr>'Chp-14-Vac Home-Home Office'!Print_Area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2017-05-29T00:14:21Z</cp:lastPrinted>
  <dcterms:created xsi:type="dcterms:W3CDTF">2004-12-31T17:32:13Z</dcterms:created>
  <dcterms:modified xsi:type="dcterms:W3CDTF">2017-05-29T17:41:49Z</dcterms:modified>
</cp:coreProperties>
</file>