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2-2016\2 CLASS EXERCISES-2014\"/>
    </mc:Choice>
  </mc:AlternateContent>
  <bookViews>
    <workbookView xWindow="0" yWindow="0" windowWidth="27855" windowHeight="12225"/>
  </bookViews>
  <sheets>
    <sheet name="Solution" sheetId="6" r:id="rId1"/>
  </sheets>
  <definedNames>
    <definedName name="_xlnm.Print_Area" localSheetId="0">Solution!$B$2:$L$59</definedName>
  </definedNames>
  <calcPr calcId="171027"/>
</workbook>
</file>

<file path=xl/calcChain.xml><?xml version="1.0" encoding="utf-8"?>
<calcChain xmlns="http://schemas.openxmlformats.org/spreadsheetml/2006/main">
  <c r="L59" i="6" l="1"/>
  <c r="L52" i="6"/>
  <c r="L57" i="6"/>
  <c r="J31" i="6" l="1"/>
  <c r="H22" i="6"/>
  <c r="J22" i="6" s="1"/>
  <c r="J5" i="6"/>
  <c r="H7" i="6"/>
  <c r="H9" i="6" s="1"/>
  <c r="H16" i="6" s="1"/>
  <c r="J10" i="6"/>
  <c r="J25" i="6"/>
  <c r="J26" i="6"/>
  <c r="H28" i="6"/>
  <c r="I32" i="6"/>
  <c r="I33" i="6"/>
  <c r="L34" i="6"/>
  <c r="L35" i="6" s="1"/>
  <c r="H43" i="6" s="1"/>
  <c r="I35" i="6" l="1"/>
  <c r="K38" i="6" s="1"/>
  <c r="J17" i="6"/>
  <c r="K37" i="6" s="1"/>
  <c r="J35" i="6"/>
  <c r="I41" i="6" s="1"/>
  <c r="J45" i="6" s="1"/>
  <c r="K47" i="6" s="1"/>
  <c r="K39" i="6" l="1"/>
  <c r="K48" i="6"/>
  <c r="H44" i="6"/>
  <c r="F58" i="6" l="1"/>
  <c r="H58" i="6" s="1"/>
  <c r="H59" i="6" s="1"/>
  <c r="L51" i="6" s="1"/>
  <c r="L54" i="6" s="1"/>
  <c r="K49" i="6"/>
</calcChain>
</file>

<file path=xl/sharedStrings.xml><?xml version="1.0" encoding="utf-8"?>
<sst xmlns="http://schemas.openxmlformats.org/spreadsheetml/2006/main" count="85" uniqueCount="74">
  <si>
    <t>Income Items</t>
  </si>
  <si>
    <t>Receipts</t>
  </si>
  <si>
    <t>Amount</t>
  </si>
  <si>
    <t>Amount of</t>
  </si>
  <si>
    <t>Excluded</t>
  </si>
  <si>
    <t>Included</t>
  </si>
  <si>
    <t>Deduction Items</t>
  </si>
  <si>
    <t>Spent</t>
  </si>
  <si>
    <t>Deduction</t>
  </si>
  <si>
    <t>For AGI</t>
  </si>
  <si>
    <t>Regular</t>
  </si>
  <si>
    <t>Itemized</t>
  </si>
  <si>
    <t>Misc.</t>
  </si>
  <si>
    <t xml:space="preserve"> 2% Limit</t>
  </si>
  <si>
    <t>Salary</t>
  </si>
  <si>
    <t>Federal Income Tax Withheld</t>
  </si>
  <si>
    <t>FICA Withheld (7.65%)</t>
  </si>
  <si>
    <t>North Carolina Income Tax</t>
  </si>
  <si>
    <t>Take Home Pay</t>
  </si>
  <si>
    <t>Interest on Savings Account</t>
  </si>
  <si>
    <t>Interest from City of Charlotte Bonds</t>
  </si>
  <si>
    <t>Gift from Parent</t>
  </si>
  <si>
    <t>Inheritance from grandmother</t>
  </si>
  <si>
    <t>Life insurance proceeds-grandmother</t>
  </si>
  <si>
    <t>Gross Income</t>
  </si>
  <si>
    <t>Interest portion of mortgage payment</t>
  </si>
  <si>
    <t>Principal payment</t>
  </si>
  <si>
    <t>Car payment</t>
  </si>
  <si>
    <t>Charitable Contribution</t>
  </si>
  <si>
    <t>IRA Contribution</t>
  </si>
  <si>
    <t>Alimony to former spouse</t>
  </si>
  <si>
    <t>Deductions for AGI</t>
  </si>
  <si>
    <t>AGI</t>
  </si>
  <si>
    <t>Standard Deduction</t>
  </si>
  <si>
    <t>Itemized-Misc. not subject to 2% limit</t>
  </si>
  <si>
    <t>Exemption</t>
  </si>
  <si>
    <t>Taxable Income</t>
  </si>
  <si>
    <t>Net tax due or (Refund)</t>
  </si>
  <si>
    <t>Itemized-Misc. Subject to 2% limit</t>
  </si>
  <si>
    <t>Less 2% of AGI</t>
  </si>
  <si>
    <t>Total deductions from AGI</t>
  </si>
  <si>
    <t>Total Itemized Deductions or Standard</t>
  </si>
  <si>
    <t>Text</t>
  </si>
  <si>
    <t>Code</t>
  </si>
  <si>
    <t>Ordinary Income</t>
  </si>
  <si>
    <t>Base</t>
  </si>
  <si>
    <t>Rate</t>
  </si>
  <si>
    <t>Regular Tax</t>
  </si>
  <si>
    <t>First layer(s)</t>
  </si>
  <si>
    <t xml:space="preserve">Top layer </t>
  </si>
  <si>
    <t>Total</t>
  </si>
  <si>
    <t>Total amount received</t>
  </si>
  <si>
    <t>Income Tax on ordinary income</t>
  </si>
  <si>
    <t xml:space="preserve"> Total</t>
  </si>
  <si>
    <t>Wall Street Journal (for investments)</t>
  </si>
  <si>
    <t>Food and clothing</t>
  </si>
  <si>
    <t>Compute Taxable Income and Income Tax Due, or (Refund)</t>
  </si>
  <si>
    <t>Rent on apartment - first 6 months of 2016</t>
  </si>
  <si>
    <t>Ordinary income</t>
  </si>
  <si>
    <t>Long-term capital gain</t>
  </si>
  <si>
    <t>Sale of IBM Stock (Cost $14,000 in 2014)</t>
  </si>
  <si>
    <t>North Carolina Income Tax Withheld</t>
  </si>
  <si>
    <t>Cap. Gain</t>
  </si>
  <si>
    <t>C.Gain Tax</t>
  </si>
  <si>
    <t>Itemized-Regular (not misc. deductions)</t>
  </si>
  <si>
    <t>Property tax part of mortgage payment</t>
  </si>
  <si>
    <t>Mortgage payment-last 6 months of 2016</t>
  </si>
  <si>
    <t xml:space="preserve">   Totals</t>
  </si>
  <si>
    <t>See-Below</t>
  </si>
  <si>
    <t>Total Mortgage payment (last six months)</t>
  </si>
  <si>
    <t>No 2% Limit</t>
  </si>
  <si>
    <t>Federal Income Tax Withholding from Pay</t>
  </si>
  <si>
    <t>Income Tax on capital gains</t>
  </si>
  <si>
    <t>Tax Computations for a Single Taxpayer-2016 - Joan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</si>
</sst>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2">
    <xf numFmtId="0" fontId="0" fillId="0" borderId="0" xfId="0"/>
    <xf numFmtId="0" fontId="0" fillId="3" borderId="0" xfId="0" applyFill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6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33" xfId="0" applyFont="1" applyBorder="1" applyAlignment="1">
      <alignment horizontal="left" indent="1"/>
    </xf>
    <xf numFmtId="0" fontId="6" fillId="0" borderId="24" xfId="0" applyFont="1" applyBorder="1" applyAlignment="1">
      <alignment horizontal="left" indent="1"/>
    </xf>
    <xf numFmtId="0" fontId="5" fillId="0" borderId="20" xfId="0" applyFont="1" applyBorder="1"/>
    <xf numFmtId="0" fontId="5" fillId="0" borderId="21" xfId="0" applyFont="1" applyBorder="1"/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18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/>
    </xf>
    <xf numFmtId="37" fontId="10" fillId="0" borderId="11" xfId="0" applyNumberFormat="1" applyFont="1" applyBorder="1" applyAlignment="1">
      <alignment vertical="center"/>
    </xf>
    <xf numFmtId="37" fontId="10" fillId="0" borderId="5" xfId="0" applyNumberFormat="1" applyFont="1" applyBorder="1" applyAlignment="1">
      <alignment vertical="center"/>
    </xf>
    <xf numFmtId="37" fontId="10" fillId="0" borderId="7" xfId="0" applyNumberFormat="1" applyFont="1" applyBorder="1" applyAlignment="1">
      <alignment vertical="center"/>
    </xf>
    <xf numFmtId="0" fontId="5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9" fillId="0" borderId="30" xfId="0" applyFont="1" applyBorder="1" applyAlignment="1">
      <alignment horizontal="left" vertical="center" indent="1"/>
    </xf>
    <xf numFmtId="37" fontId="10" fillId="0" borderId="29" xfId="0" applyNumberFormat="1" applyFont="1" applyBorder="1" applyAlignment="1">
      <alignment vertical="center"/>
    </xf>
    <xf numFmtId="37" fontId="10" fillId="0" borderId="34" xfId="0" applyNumberFormat="1" applyFont="1" applyBorder="1" applyAlignment="1">
      <alignment vertical="center"/>
    </xf>
    <xf numFmtId="0" fontId="5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37" fontId="6" fillId="0" borderId="40" xfId="0" applyNumberFormat="1" applyFont="1" applyBorder="1" applyAlignment="1">
      <alignment horizontal="center" vertical="center"/>
    </xf>
    <xf numFmtId="37" fontId="10" fillId="0" borderId="12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37" fontId="10" fillId="0" borderId="20" xfId="0" applyNumberFormat="1" applyFont="1" applyBorder="1" applyAlignment="1">
      <alignment vertical="center"/>
    </xf>
    <xf numFmtId="37" fontId="8" fillId="0" borderId="20" xfId="0" applyNumberFormat="1" applyFont="1" applyBorder="1" applyAlignment="1">
      <alignment horizontal="center" vertical="center"/>
    </xf>
    <xf numFmtId="37" fontId="10" fillId="0" borderId="21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0" fontId="5" fillId="0" borderId="33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64" fontId="8" fillId="0" borderId="9" xfId="2" applyNumberFormat="1" applyFont="1" applyBorder="1" applyAlignment="1">
      <alignment vertical="center"/>
    </xf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8" fillId="0" borderId="22" xfId="5" applyFont="1" applyBorder="1" applyAlignment="1">
      <alignment horizontal="center" vertical="center"/>
    </xf>
    <xf numFmtId="0" fontId="8" fillId="0" borderId="25" xfId="5" applyFont="1" applyBorder="1" applyAlignment="1">
      <alignment horizontal="left" vertical="center" indent="1"/>
    </xf>
    <xf numFmtId="37" fontId="8" fillId="0" borderId="36" xfId="0" applyNumberFormat="1" applyFont="1" applyBorder="1" applyAlignment="1">
      <alignment horizontal="center" vertical="center"/>
    </xf>
    <xf numFmtId="37" fontId="8" fillId="0" borderId="38" xfId="0" applyNumberFormat="1" applyFont="1" applyBorder="1" applyAlignment="1">
      <alignment horizontal="center" vertical="center"/>
    </xf>
    <xf numFmtId="37" fontId="8" fillId="0" borderId="40" xfId="0" applyNumberFormat="1" applyFont="1" applyBorder="1" applyAlignment="1">
      <alignment horizontal="center" vertical="center"/>
    </xf>
    <xf numFmtId="37" fontId="8" fillId="0" borderId="43" xfId="0" applyNumberFormat="1" applyFont="1" applyBorder="1" applyAlignment="1">
      <alignment horizontal="center" vertical="center"/>
    </xf>
    <xf numFmtId="0" fontId="8" fillId="0" borderId="23" xfId="5" applyFont="1" applyBorder="1" applyAlignment="1">
      <alignment horizontal="center" vertical="center"/>
    </xf>
    <xf numFmtId="164" fontId="8" fillId="0" borderId="10" xfId="2" applyNumberFormat="1" applyFont="1" applyFill="1" applyBorder="1" applyAlignment="1">
      <alignment horizontal="left" vertical="center"/>
    </xf>
    <xf numFmtId="164" fontId="8" fillId="0" borderId="6" xfId="2" applyNumberFormat="1" applyFont="1" applyFill="1" applyBorder="1" applyAlignment="1">
      <alignment vertical="center"/>
    </xf>
    <xf numFmtId="0" fontId="8" fillId="0" borderId="2" xfId="5" applyFont="1" applyBorder="1" applyAlignment="1">
      <alignment horizontal="left" vertical="center" indent="1"/>
    </xf>
    <xf numFmtId="0" fontId="8" fillId="0" borderId="3" xfId="5" applyFont="1" applyBorder="1" applyAlignment="1">
      <alignment horizontal="left" vertical="center" indent="1"/>
    </xf>
    <xf numFmtId="5" fontId="8" fillId="0" borderId="16" xfId="4" applyNumberFormat="1" applyFont="1" applyFill="1" applyBorder="1" applyAlignment="1">
      <alignment horizontal="left" vertical="center" indent="1"/>
    </xf>
    <xf numFmtId="0" fontId="8" fillId="0" borderId="4" xfId="5" applyFont="1" applyBorder="1" applyAlignment="1">
      <alignment horizontal="left" vertical="center" indent="2"/>
    </xf>
    <xf numFmtId="0" fontId="9" fillId="0" borderId="18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37" fontId="9" fillId="0" borderId="5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0" fontId="11" fillId="0" borderId="32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left" indent="1"/>
    </xf>
    <xf numFmtId="0" fontId="11" fillId="0" borderId="14" xfId="0" applyFont="1" applyBorder="1" applyAlignment="1">
      <alignment horizontal="left" indent="1"/>
    </xf>
    <xf numFmtId="37" fontId="11" fillId="0" borderId="11" xfId="0" applyNumberFormat="1" applyFont="1" applyBorder="1" applyAlignment="1">
      <alignment vertical="center"/>
    </xf>
    <xf numFmtId="0" fontId="11" fillId="0" borderId="18" xfId="0" applyFont="1" applyBorder="1" applyAlignment="1">
      <alignment horizontal="left" vertical="center" indent="1"/>
    </xf>
    <xf numFmtId="0" fontId="11" fillId="0" borderId="18" xfId="0" applyFont="1" applyBorder="1" applyAlignment="1">
      <alignment horizontal="left" indent="1"/>
    </xf>
    <xf numFmtId="0" fontId="11" fillId="0" borderId="15" xfId="0" applyFont="1" applyBorder="1" applyAlignment="1">
      <alignment horizontal="left" indent="1"/>
    </xf>
    <xf numFmtId="37" fontId="11" fillId="0" borderId="5" xfId="0" applyNumberFormat="1" applyFont="1" applyBorder="1" applyAlignment="1">
      <alignment vertical="center"/>
    </xf>
    <xf numFmtId="37" fontId="11" fillId="0" borderId="9" xfId="0" applyNumberFormat="1" applyFont="1" applyBorder="1" applyAlignment="1">
      <alignment vertical="center"/>
    </xf>
    <xf numFmtId="37" fontId="11" fillId="0" borderId="20" xfId="0" applyNumberFormat="1" applyFont="1" applyBorder="1" applyAlignment="1">
      <alignment vertical="center"/>
    </xf>
    <xf numFmtId="0" fontId="11" fillId="0" borderId="18" xfId="0" applyFont="1" applyBorder="1" applyAlignment="1">
      <alignment horizontal="left" vertical="center" indent="2"/>
    </xf>
    <xf numFmtId="0" fontId="11" fillId="0" borderId="18" xfId="0" applyFont="1" applyBorder="1" applyAlignment="1">
      <alignment horizontal="left" indent="2"/>
    </xf>
    <xf numFmtId="0" fontId="11" fillId="0" borderId="15" xfId="0" applyFont="1" applyBorder="1" applyAlignment="1">
      <alignment horizontal="left" indent="2"/>
    </xf>
    <xf numFmtId="37" fontId="11" fillId="0" borderId="9" xfId="1" applyNumberFormat="1" applyFont="1" applyBorder="1" applyAlignment="1">
      <alignment vertical="center"/>
    </xf>
    <xf numFmtId="37" fontId="11" fillId="0" borderId="11" xfId="1" applyNumberFormat="1" applyFont="1" applyBorder="1" applyAlignment="1">
      <alignment vertical="center"/>
    </xf>
    <xf numFmtId="37" fontId="11" fillId="0" borderId="7" xfId="0" applyNumberFormat="1" applyFont="1" applyBorder="1" applyAlignment="1">
      <alignment vertical="center"/>
    </xf>
    <xf numFmtId="37" fontId="11" fillId="0" borderId="5" xfId="1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9" fillId="0" borderId="13" xfId="0" applyNumberFormat="1" applyFont="1" applyBorder="1" applyAlignment="1">
      <alignment vertical="center"/>
    </xf>
    <xf numFmtId="164" fontId="9" fillId="2" borderId="11" xfId="2" applyNumberFormat="1" applyFont="1" applyFill="1" applyBorder="1" applyAlignment="1">
      <alignment horizontal="center" vertical="center"/>
    </xf>
    <xf numFmtId="164" fontId="9" fillId="0" borderId="11" xfId="2" applyNumberFormat="1" applyFont="1" applyBorder="1" applyAlignment="1">
      <alignment vertical="center"/>
    </xf>
    <xf numFmtId="43" fontId="9" fillId="2" borderId="26" xfId="2" applyNumberFormat="1" applyFont="1" applyFill="1" applyBorder="1" applyAlignment="1">
      <alignment vertical="center"/>
    </xf>
    <xf numFmtId="164" fontId="9" fillId="2" borderId="5" xfId="2" applyNumberFormat="1" applyFont="1" applyFill="1" applyBorder="1" applyAlignment="1">
      <alignment vertical="center"/>
    </xf>
    <xf numFmtId="9" fontId="9" fillId="2" borderId="5" xfId="7" applyFont="1" applyFill="1" applyBorder="1" applyAlignment="1">
      <alignment horizontal="center" vertical="center"/>
    </xf>
    <xf numFmtId="43" fontId="9" fillId="2" borderId="27" xfId="2" applyNumberFormat="1" applyFont="1" applyFill="1" applyBorder="1" applyAlignment="1">
      <alignment vertical="center"/>
    </xf>
    <xf numFmtId="5" fontId="9" fillId="3" borderId="9" xfId="4" applyNumberFormat="1" applyFont="1" applyFill="1" applyBorder="1"/>
    <xf numFmtId="164" fontId="9" fillId="0" borderId="48" xfId="2" applyNumberFormat="1" applyFont="1" applyBorder="1" applyAlignment="1">
      <alignment vertical="center"/>
    </xf>
    <xf numFmtId="43" fontId="9" fillId="0" borderId="13" xfId="4" applyNumberFormat="1" applyFont="1" applyFill="1" applyBorder="1" applyAlignment="1">
      <alignment vertical="center"/>
    </xf>
    <xf numFmtId="9" fontId="12" fillId="2" borderId="5" xfId="7" applyFont="1" applyFill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8" fillId="0" borderId="21" xfId="5" applyFont="1" applyBorder="1" applyAlignment="1">
      <alignment horizontal="center" vertical="center"/>
    </xf>
    <xf numFmtId="37" fontId="11" fillId="0" borderId="11" xfId="3" applyNumberFormat="1" applyFont="1" applyBorder="1" applyAlignment="1">
      <alignment vertical="center"/>
    </xf>
    <xf numFmtId="37" fontId="9" fillId="3" borderId="11" xfId="0" applyNumberFormat="1" applyFont="1" applyFill="1" applyBorder="1" applyAlignment="1">
      <alignment vertical="center"/>
    </xf>
    <xf numFmtId="37" fontId="9" fillId="0" borderId="11" xfId="1" applyNumberFormat="1" applyFont="1" applyBorder="1" applyAlignment="1">
      <alignment vertical="center"/>
    </xf>
    <xf numFmtId="37" fontId="9" fillId="3" borderId="5" xfId="0" applyNumberFormat="1" applyFont="1" applyFill="1" applyBorder="1" applyAlignment="1">
      <alignment vertical="center"/>
    </xf>
    <xf numFmtId="37" fontId="9" fillId="3" borderId="5" xfId="1" applyNumberFormat="1" applyFont="1" applyFill="1" applyBorder="1" applyAlignment="1">
      <alignment vertical="center"/>
    </xf>
    <xf numFmtId="37" fontId="11" fillId="0" borderId="29" xfId="1" applyNumberFormat="1" applyFont="1" applyBorder="1" applyAlignment="1">
      <alignment vertical="center"/>
    </xf>
    <xf numFmtId="37" fontId="11" fillId="0" borderId="20" xfId="1" applyNumberFormat="1" applyFont="1" applyBorder="1" applyAlignment="1">
      <alignment vertical="center"/>
    </xf>
    <xf numFmtId="0" fontId="9" fillId="0" borderId="30" xfId="0" applyFont="1" applyBorder="1" applyAlignment="1">
      <alignment horizontal="left" indent="1"/>
    </xf>
    <xf numFmtId="0" fontId="9" fillId="0" borderId="31" xfId="0" applyFont="1" applyBorder="1" applyAlignment="1">
      <alignment horizontal="left" indent="1"/>
    </xf>
    <xf numFmtId="37" fontId="11" fillId="0" borderId="44" xfId="0" applyNumberFormat="1" applyFont="1" applyBorder="1" applyAlignment="1">
      <alignment vertical="center"/>
    </xf>
    <xf numFmtId="37" fontId="11" fillId="0" borderId="29" xfId="0" applyNumberFormat="1" applyFont="1" applyBorder="1" applyAlignment="1">
      <alignment vertical="center"/>
    </xf>
    <xf numFmtId="37" fontId="9" fillId="3" borderId="44" xfId="0" applyNumberFormat="1" applyFont="1" applyFill="1" applyBorder="1" applyAlignment="1">
      <alignment vertical="center"/>
    </xf>
    <xf numFmtId="37" fontId="11" fillId="0" borderId="12" xfId="0" applyNumberFormat="1" applyFont="1" applyBorder="1" applyAlignment="1">
      <alignment vertical="center"/>
    </xf>
    <xf numFmtId="0" fontId="11" fillId="0" borderId="18" xfId="0" applyFont="1" applyBorder="1" applyAlignment="1">
      <alignment horizontal="left" vertical="center" indent="3"/>
    </xf>
    <xf numFmtId="37" fontId="9" fillId="4" borderId="5" xfId="0" applyNumberFormat="1" applyFont="1" applyFill="1" applyBorder="1" applyAlignment="1">
      <alignment vertical="center"/>
    </xf>
    <xf numFmtId="37" fontId="9" fillId="4" borderId="9" xfId="0" applyNumberFormat="1" applyFont="1" applyFill="1" applyBorder="1" applyAlignment="1">
      <alignment vertical="center"/>
    </xf>
    <xf numFmtId="37" fontId="11" fillId="0" borderId="13" xfId="0" applyNumberFormat="1" applyFont="1" applyBorder="1" applyAlignment="1">
      <alignment vertical="center"/>
    </xf>
    <xf numFmtId="0" fontId="11" fillId="0" borderId="30" xfId="0" applyFont="1" applyBorder="1" applyAlignment="1">
      <alignment horizontal="left" indent="1"/>
    </xf>
    <xf numFmtId="0" fontId="11" fillId="0" borderId="31" xfId="0" applyFont="1" applyBorder="1" applyAlignment="1">
      <alignment horizontal="left" indent="1"/>
    </xf>
    <xf numFmtId="0" fontId="12" fillId="0" borderId="33" xfId="0" applyFont="1" applyBorder="1" applyAlignment="1">
      <alignment horizontal="left" vertical="center" indent="1"/>
    </xf>
    <xf numFmtId="37" fontId="9" fillId="4" borderId="44" xfId="1" applyNumberFormat="1" applyFont="1" applyFill="1" applyBorder="1" applyAlignment="1">
      <alignment vertical="center"/>
    </xf>
    <xf numFmtId="37" fontId="9" fillId="4" borderId="44" xfId="0" applyNumberFormat="1" applyFont="1" applyFill="1" applyBorder="1" applyAlignment="1">
      <alignment vertical="center"/>
    </xf>
    <xf numFmtId="37" fontId="9" fillId="4" borderId="45" xfId="1" applyNumberFormat="1" applyFont="1" applyFill="1" applyBorder="1" applyAlignment="1">
      <alignment vertical="center"/>
    </xf>
    <xf numFmtId="37" fontId="9" fillId="4" borderId="13" xfId="1" applyNumberFormat="1" applyFont="1" applyFill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40" xfId="0" quotePrefix="1" applyFont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37" fontId="9" fillId="0" borderId="5" xfId="0" applyNumberFormat="1" applyFont="1" applyBorder="1" applyAlignment="1">
      <alignment horizontal="center" vertical="center"/>
    </xf>
    <xf numFmtId="9" fontId="9" fillId="0" borderId="5" xfId="6" applyFont="1" applyBorder="1" applyAlignment="1">
      <alignment vertical="center"/>
    </xf>
    <xf numFmtId="164" fontId="12" fillId="2" borderId="12" xfId="2" applyNumberFormat="1" applyFont="1" applyFill="1" applyBorder="1" applyAlignment="1">
      <alignment vertical="center"/>
    </xf>
    <xf numFmtId="43" fontId="12" fillId="2" borderId="7" xfId="2" applyNumberFormat="1" applyFont="1" applyFill="1" applyBorder="1" applyAlignment="1">
      <alignment vertical="center"/>
    </xf>
    <xf numFmtId="164" fontId="12" fillId="2" borderId="13" xfId="2" applyNumberFormat="1" applyFont="1" applyFill="1" applyBorder="1" applyAlignment="1">
      <alignment vertical="center"/>
    </xf>
    <xf numFmtId="37" fontId="12" fillId="4" borderId="43" xfId="0" applyNumberFormat="1" applyFont="1" applyFill="1" applyBorder="1" applyAlignment="1">
      <alignment vertical="center"/>
    </xf>
    <xf numFmtId="0" fontId="12" fillId="4" borderId="19" xfId="0" applyFont="1" applyFill="1" applyBorder="1" applyAlignment="1">
      <alignment horizontal="left" vertical="center" indent="1"/>
    </xf>
    <xf numFmtId="0" fontId="9" fillId="4" borderId="19" xfId="0" applyFont="1" applyFill="1" applyBorder="1" applyAlignment="1">
      <alignment horizontal="left" indent="1"/>
    </xf>
    <xf numFmtId="0" fontId="9" fillId="4" borderId="16" xfId="0" applyFont="1" applyFill="1" applyBorder="1" applyAlignment="1">
      <alignment horizontal="left" indent="1"/>
    </xf>
    <xf numFmtId="0" fontId="9" fillId="0" borderId="18" xfId="0" applyFont="1" applyBorder="1" applyAlignment="1">
      <alignment horizontal="left" vertical="center" indent="5"/>
    </xf>
    <xf numFmtId="37" fontId="9" fillId="0" borderId="7" xfId="0" applyNumberFormat="1" applyFont="1" applyBorder="1" applyAlignment="1">
      <alignment vertical="center"/>
    </xf>
    <xf numFmtId="37" fontId="9" fillId="0" borderId="20" xfId="1" applyNumberFormat="1" applyFont="1" applyBorder="1" applyAlignment="1">
      <alignment vertical="center"/>
    </xf>
    <xf numFmtId="37" fontId="9" fillId="0" borderId="11" xfId="3" applyNumberFormat="1" applyFont="1" applyBorder="1" applyAlignment="1">
      <alignment vertical="center"/>
    </xf>
    <xf numFmtId="37" fontId="9" fillId="0" borderId="5" xfId="1" applyNumberFormat="1" applyFont="1" applyBorder="1" applyAlignment="1">
      <alignment vertical="center"/>
    </xf>
    <xf numFmtId="37" fontId="9" fillId="0" borderId="9" xfId="1" applyNumberFormat="1" applyFont="1" applyBorder="1" applyAlignment="1">
      <alignment vertical="center"/>
    </xf>
    <xf numFmtId="9" fontId="9" fillId="2" borderId="11" xfId="7" applyFont="1" applyFill="1" applyBorder="1" applyAlignment="1">
      <alignment horizontal="center" vertical="center"/>
    </xf>
    <xf numFmtId="37" fontId="12" fillId="0" borderId="36" xfId="0" applyNumberFormat="1" applyFont="1" applyBorder="1" applyAlignment="1">
      <alignment horizontal="center" vertical="center"/>
    </xf>
    <xf numFmtId="37" fontId="12" fillId="0" borderId="40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</cellXfs>
  <cellStyles count="8">
    <cellStyle name="Comma" xfId="1" builtinId="3"/>
    <cellStyle name="Comma 2" xfId="2"/>
    <cellStyle name="Currency" xfId="3" builtinId="4"/>
    <cellStyle name="Normal" xfId="0" builtinId="0"/>
    <cellStyle name="Normal 2" xfId="4"/>
    <cellStyle name="Normal 3" xfId="5"/>
    <cellStyle name="Percent" xfId="6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showGridLines="0" tabSelected="1" workbookViewId="0">
      <selection activeCell="E3" sqref="E3:G4"/>
    </sheetView>
  </sheetViews>
  <sheetFormatPr defaultRowHeight="15.75" x14ac:dyDescent="0.25"/>
  <cols>
    <col min="1" max="1" width="0.7109375" style="2" customWidth="1"/>
    <col min="2" max="2" width="5.28515625" style="3" customWidth="1"/>
    <col min="3" max="3" width="4.7109375" style="4" customWidth="1"/>
    <col min="4" max="4" width="5.28515625" style="4" customWidth="1"/>
    <col min="5" max="5" width="17.28515625" style="5" customWidth="1"/>
    <col min="6" max="6" width="18" style="5" customWidth="1"/>
    <col min="7" max="7" width="20.140625" style="5" customWidth="1"/>
    <col min="8" max="8" width="15.28515625" style="6" customWidth="1"/>
    <col min="9" max="9" width="12.5703125" style="6" customWidth="1"/>
    <col min="10" max="10" width="11.28515625" style="6" bestFit="1" customWidth="1"/>
    <col min="11" max="11" width="13.140625" style="6" customWidth="1"/>
    <col min="12" max="12" width="12.5703125" style="6" customWidth="1"/>
  </cols>
  <sheetData>
    <row r="1" spans="2:12" ht="6" customHeight="1" thickBot="1" x14ac:dyDescent="0.3"/>
    <row r="2" spans="2:12" ht="21.6" customHeight="1" thickBot="1" x14ac:dyDescent="0.3">
      <c r="B2" s="7">
        <v>1</v>
      </c>
      <c r="C2" s="8" t="s">
        <v>42</v>
      </c>
      <c r="D2" s="9" t="s">
        <v>43</v>
      </c>
      <c r="E2" s="130" t="s">
        <v>73</v>
      </c>
      <c r="F2" s="10"/>
      <c r="G2" s="11"/>
      <c r="H2" s="12"/>
      <c r="I2" s="12"/>
      <c r="J2" s="12"/>
      <c r="K2" s="12"/>
      <c r="L2" s="13"/>
    </row>
    <row r="3" spans="2:12" ht="19.149999999999999" customHeight="1" x14ac:dyDescent="0.25">
      <c r="B3" s="31">
        <v>2</v>
      </c>
      <c r="C3" s="32"/>
      <c r="D3" s="33"/>
      <c r="E3" s="166" t="s">
        <v>0</v>
      </c>
      <c r="F3" s="167"/>
      <c r="G3" s="168"/>
      <c r="H3" s="135" t="s">
        <v>3</v>
      </c>
      <c r="I3" s="135" t="s">
        <v>2</v>
      </c>
      <c r="J3" s="135" t="s">
        <v>2</v>
      </c>
      <c r="K3" s="136"/>
      <c r="L3" s="137"/>
    </row>
    <row r="4" spans="2:12" ht="19.149999999999999" customHeight="1" thickBot="1" x14ac:dyDescent="0.3">
      <c r="B4" s="34">
        <v>3</v>
      </c>
      <c r="C4" s="138"/>
      <c r="D4" s="36"/>
      <c r="E4" s="169"/>
      <c r="F4" s="170"/>
      <c r="G4" s="171"/>
      <c r="H4" s="139" t="s">
        <v>1</v>
      </c>
      <c r="I4" s="139" t="s">
        <v>4</v>
      </c>
      <c r="J4" s="139" t="s">
        <v>5</v>
      </c>
      <c r="K4" s="140"/>
      <c r="L4" s="141"/>
    </row>
    <row r="5" spans="2:12" ht="19.149999999999999" customHeight="1" x14ac:dyDescent="0.35">
      <c r="B5" s="14">
        <v>4</v>
      </c>
      <c r="C5" s="15"/>
      <c r="D5" s="16"/>
      <c r="E5" s="80" t="s">
        <v>14</v>
      </c>
      <c r="F5" s="81"/>
      <c r="G5" s="82"/>
      <c r="H5" s="111">
        <v>80000</v>
      </c>
      <c r="I5" s="83"/>
      <c r="J5" s="112">
        <f>+H5</f>
        <v>80000</v>
      </c>
      <c r="K5" s="22"/>
      <c r="L5" s="38"/>
    </row>
    <row r="6" spans="2:12" ht="19.149999999999999" customHeight="1" x14ac:dyDescent="0.35">
      <c r="B6" s="17">
        <v>5</v>
      </c>
      <c r="C6" s="21"/>
      <c r="D6" s="19"/>
      <c r="E6" s="84" t="s">
        <v>15</v>
      </c>
      <c r="F6" s="85"/>
      <c r="G6" s="86"/>
      <c r="H6" s="96">
        <v>-10000</v>
      </c>
      <c r="I6" s="87"/>
      <c r="J6" s="78"/>
      <c r="K6" s="23"/>
      <c r="L6" s="24"/>
    </row>
    <row r="7" spans="2:12" ht="19.149999999999999" customHeight="1" x14ac:dyDescent="0.35">
      <c r="B7" s="17">
        <v>6</v>
      </c>
      <c r="C7" s="21"/>
      <c r="D7" s="19"/>
      <c r="E7" s="84" t="s">
        <v>16</v>
      </c>
      <c r="F7" s="85"/>
      <c r="G7" s="86"/>
      <c r="H7" s="96">
        <f>-H5*0.0765</f>
        <v>-6120</v>
      </c>
      <c r="I7" s="87"/>
      <c r="J7" s="78"/>
      <c r="K7" s="23"/>
      <c r="L7" s="24"/>
    </row>
    <row r="8" spans="2:12" ht="19.149999999999999" customHeight="1" thickBot="1" x14ac:dyDescent="0.4">
      <c r="B8" s="17">
        <v>7</v>
      </c>
      <c r="C8" s="21"/>
      <c r="D8" s="19"/>
      <c r="E8" s="84" t="s">
        <v>17</v>
      </c>
      <c r="F8" s="85"/>
      <c r="G8" s="86"/>
      <c r="H8" s="93">
        <v>-6000</v>
      </c>
      <c r="I8" s="87"/>
      <c r="J8" s="78"/>
      <c r="K8" s="23"/>
      <c r="L8" s="24"/>
    </row>
    <row r="9" spans="2:12" ht="19.149999999999999" customHeight="1" x14ac:dyDescent="0.35">
      <c r="B9" s="17">
        <v>8</v>
      </c>
      <c r="C9" s="21"/>
      <c r="D9" s="19"/>
      <c r="E9" s="20" t="s">
        <v>18</v>
      </c>
      <c r="F9" s="85"/>
      <c r="G9" s="86"/>
      <c r="H9" s="113">
        <f>SUM(H5:H8)</f>
        <v>57880</v>
      </c>
      <c r="I9" s="87"/>
      <c r="J9" s="78"/>
      <c r="K9" s="23"/>
      <c r="L9" s="24"/>
    </row>
    <row r="10" spans="2:12" ht="19.149999999999999" customHeight="1" x14ac:dyDescent="0.35">
      <c r="B10" s="17">
        <v>9</v>
      </c>
      <c r="C10" s="21"/>
      <c r="D10" s="19"/>
      <c r="E10" s="84" t="s">
        <v>19</v>
      </c>
      <c r="F10" s="85"/>
      <c r="G10" s="86"/>
      <c r="H10" s="96">
        <v>4000</v>
      </c>
      <c r="I10" s="87"/>
      <c r="J10" s="114">
        <f>+H10</f>
        <v>4000</v>
      </c>
      <c r="K10" s="23"/>
      <c r="L10" s="24"/>
    </row>
    <row r="11" spans="2:12" ht="19.149999999999999" customHeight="1" x14ac:dyDescent="0.35">
      <c r="B11" s="17">
        <v>10</v>
      </c>
      <c r="C11" s="21"/>
      <c r="D11" s="19"/>
      <c r="E11" s="84" t="s">
        <v>60</v>
      </c>
      <c r="F11" s="85"/>
      <c r="G11" s="86"/>
      <c r="H11" s="96">
        <v>20000</v>
      </c>
      <c r="I11" s="87"/>
      <c r="J11" s="115">
        <v>6000</v>
      </c>
      <c r="K11" s="23"/>
      <c r="L11" s="24"/>
    </row>
    <row r="12" spans="2:12" ht="19.149999999999999" customHeight="1" x14ac:dyDescent="0.35">
      <c r="B12" s="17">
        <v>11</v>
      </c>
      <c r="C12" s="21"/>
      <c r="D12" s="19"/>
      <c r="E12" s="84" t="s">
        <v>21</v>
      </c>
      <c r="F12" s="85"/>
      <c r="G12" s="86"/>
      <c r="H12" s="96">
        <v>4000</v>
      </c>
      <c r="I12" s="87"/>
      <c r="J12" s="87"/>
      <c r="K12" s="23"/>
      <c r="L12" s="24"/>
    </row>
    <row r="13" spans="2:12" ht="19.149999999999999" customHeight="1" x14ac:dyDescent="0.35">
      <c r="B13" s="17">
        <v>12</v>
      </c>
      <c r="C13" s="21"/>
      <c r="D13" s="19"/>
      <c r="E13" s="84" t="s">
        <v>22</v>
      </c>
      <c r="F13" s="85"/>
      <c r="G13" s="86"/>
      <c r="H13" s="96">
        <v>30000</v>
      </c>
      <c r="I13" s="87"/>
      <c r="J13" s="87"/>
      <c r="K13" s="23"/>
      <c r="L13" s="24"/>
    </row>
    <row r="14" spans="2:12" ht="19.149999999999999" customHeight="1" x14ac:dyDescent="0.35">
      <c r="B14" s="17">
        <v>13</v>
      </c>
      <c r="C14" s="21"/>
      <c r="D14" s="19"/>
      <c r="E14" s="84" t="s">
        <v>23</v>
      </c>
      <c r="F14" s="85"/>
      <c r="G14" s="86"/>
      <c r="H14" s="96">
        <v>100000</v>
      </c>
      <c r="I14" s="87"/>
      <c r="J14" s="87"/>
      <c r="K14" s="23"/>
      <c r="L14" s="24"/>
    </row>
    <row r="15" spans="2:12" ht="19.149999999999999" customHeight="1" thickBot="1" x14ac:dyDescent="0.4">
      <c r="B15" s="17">
        <v>14</v>
      </c>
      <c r="C15" s="21"/>
      <c r="D15" s="19"/>
      <c r="E15" s="84" t="s">
        <v>20</v>
      </c>
      <c r="F15" s="85"/>
      <c r="G15" s="86"/>
      <c r="H15" s="116">
        <v>5000</v>
      </c>
      <c r="I15" s="87"/>
      <c r="J15" s="87"/>
      <c r="K15" s="23"/>
      <c r="L15" s="24"/>
    </row>
    <row r="16" spans="2:12" ht="19.149999999999999" customHeight="1" thickBot="1" x14ac:dyDescent="0.4">
      <c r="B16" s="17">
        <v>15</v>
      </c>
      <c r="C16" s="21"/>
      <c r="D16" s="19"/>
      <c r="E16" s="84" t="s">
        <v>51</v>
      </c>
      <c r="F16" s="85"/>
      <c r="G16" s="86"/>
      <c r="H16" s="117">
        <f>SUM(H9:H15)</f>
        <v>220880</v>
      </c>
      <c r="I16" s="87"/>
      <c r="J16" s="88"/>
      <c r="K16" s="23"/>
      <c r="L16" s="24"/>
    </row>
    <row r="17" spans="2:17" ht="25.9" customHeight="1" thickBot="1" x14ac:dyDescent="0.4">
      <c r="B17" s="25">
        <v>16</v>
      </c>
      <c r="C17" s="26"/>
      <c r="D17" s="27"/>
      <c r="E17" s="28" t="s">
        <v>24</v>
      </c>
      <c r="F17" s="118"/>
      <c r="G17" s="119"/>
      <c r="H17" s="120"/>
      <c r="I17" s="121"/>
      <c r="J17" s="122">
        <f>SUM(J5:J16)</f>
        <v>90000</v>
      </c>
      <c r="K17" s="29"/>
      <c r="L17" s="30"/>
      <c r="Q17" s="1"/>
    </row>
    <row r="18" spans="2:17" ht="19.149999999999999" customHeight="1" x14ac:dyDescent="0.25">
      <c r="B18" s="31">
        <v>17</v>
      </c>
      <c r="C18" s="32"/>
      <c r="D18" s="33"/>
      <c r="E18" s="160" t="s">
        <v>6</v>
      </c>
      <c r="F18" s="161"/>
      <c r="G18" s="162"/>
      <c r="H18" s="158" t="s">
        <v>2</v>
      </c>
      <c r="I18" s="65" t="s">
        <v>8</v>
      </c>
      <c r="J18" s="65" t="s">
        <v>10</v>
      </c>
      <c r="K18" s="65" t="s">
        <v>12</v>
      </c>
      <c r="L18" s="66" t="s">
        <v>12</v>
      </c>
    </row>
    <row r="19" spans="2:17" ht="19.149999999999999" customHeight="1" thickBot="1" x14ac:dyDescent="0.3">
      <c r="B19" s="34">
        <v>18</v>
      </c>
      <c r="C19" s="35"/>
      <c r="D19" s="36"/>
      <c r="E19" s="163"/>
      <c r="F19" s="164"/>
      <c r="G19" s="165"/>
      <c r="H19" s="159" t="s">
        <v>7</v>
      </c>
      <c r="I19" s="67" t="s">
        <v>9</v>
      </c>
      <c r="J19" s="67" t="s">
        <v>11</v>
      </c>
      <c r="K19" s="37" t="s">
        <v>70</v>
      </c>
      <c r="L19" s="68" t="s">
        <v>13</v>
      </c>
    </row>
    <row r="20" spans="2:17" ht="19.149999999999999" customHeight="1" x14ac:dyDescent="0.35">
      <c r="B20" s="17">
        <v>19</v>
      </c>
      <c r="C20" s="21"/>
      <c r="D20" s="19"/>
      <c r="E20" s="20" t="s">
        <v>15</v>
      </c>
      <c r="F20" s="85"/>
      <c r="G20" s="86"/>
      <c r="H20" s="155">
        <v>10000</v>
      </c>
      <c r="I20" s="87"/>
      <c r="J20" s="87"/>
      <c r="K20" s="87"/>
      <c r="L20" s="95"/>
    </row>
    <row r="21" spans="2:17" ht="19.149999999999999" customHeight="1" x14ac:dyDescent="0.35">
      <c r="B21" s="17">
        <v>20</v>
      </c>
      <c r="C21" s="21"/>
      <c r="D21" s="19"/>
      <c r="E21" s="20" t="s">
        <v>16</v>
      </c>
      <c r="F21" s="85"/>
      <c r="G21" s="86"/>
      <c r="H21" s="155">
        <v>6120</v>
      </c>
      <c r="I21" s="87"/>
      <c r="J21" s="87"/>
      <c r="K21" s="87"/>
      <c r="L21" s="95"/>
    </row>
    <row r="22" spans="2:17" ht="19.149999999999999" customHeight="1" thickBot="1" x14ac:dyDescent="0.4">
      <c r="B22" s="17">
        <v>21</v>
      </c>
      <c r="C22" s="21"/>
      <c r="D22" s="19"/>
      <c r="E22" s="20" t="s">
        <v>61</v>
      </c>
      <c r="F22" s="85"/>
      <c r="G22" s="86"/>
      <c r="H22" s="156">
        <f>-H8</f>
        <v>6000</v>
      </c>
      <c r="I22" s="88"/>
      <c r="J22" s="126">
        <f>+H22</f>
        <v>6000</v>
      </c>
      <c r="K22" s="88"/>
      <c r="L22" s="127"/>
    </row>
    <row r="23" spans="2:17" ht="19.149999999999999" customHeight="1" x14ac:dyDescent="0.35">
      <c r="B23" s="17">
        <v>22</v>
      </c>
      <c r="C23" s="15"/>
      <c r="D23" s="16"/>
      <c r="E23" s="80" t="s">
        <v>57</v>
      </c>
      <c r="F23" s="81"/>
      <c r="G23" s="82"/>
      <c r="H23" s="154">
        <v>6000</v>
      </c>
      <c r="I23" s="83"/>
      <c r="J23" s="83"/>
      <c r="K23" s="83"/>
      <c r="L23" s="123"/>
    </row>
    <row r="24" spans="2:17" ht="19.149999999999999" customHeight="1" x14ac:dyDescent="0.35">
      <c r="B24" s="17">
        <v>23</v>
      </c>
      <c r="C24" s="21"/>
      <c r="D24" s="19"/>
      <c r="E24" s="84" t="s">
        <v>66</v>
      </c>
      <c r="F24" s="85"/>
      <c r="G24" s="86"/>
      <c r="H24" s="87"/>
      <c r="I24" s="87"/>
      <c r="J24" s="87"/>
      <c r="K24" s="87"/>
      <c r="L24" s="95"/>
    </row>
    <row r="25" spans="2:17" ht="19.149999999999999" customHeight="1" x14ac:dyDescent="0.35">
      <c r="B25" s="17">
        <v>24</v>
      </c>
      <c r="C25" s="21"/>
      <c r="D25" s="19"/>
      <c r="E25" s="124" t="s">
        <v>25</v>
      </c>
      <c r="F25" s="85"/>
      <c r="G25" s="86"/>
      <c r="H25" s="96">
        <v>7000</v>
      </c>
      <c r="I25" s="87"/>
      <c r="J25" s="114">
        <f>+H25</f>
        <v>7000</v>
      </c>
      <c r="K25" s="87"/>
      <c r="L25" s="95"/>
    </row>
    <row r="26" spans="2:17" ht="19.149999999999999" customHeight="1" x14ac:dyDescent="0.35">
      <c r="B26" s="17">
        <v>25</v>
      </c>
      <c r="C26" s="21"/>
      <c r="D26" s="19"/>
      <c r="E26" s="124" t="s">
        <v>65</v>
      </c>
      <c r="F26" s="85"/>
      <c r="G26" s="86"/>
      <c r="H26" s="96">
        <v>3000</v>
      </c>
      <c r="I26" s="87"/>
      <c r="J26" s="114">
        <f>+H26</f>
        <v>3000</v>
      </c>
      <c r="K26" s="87"/>
      <c r="L26" s="95"/>
    </row>
    <row r="27" spans="2:17" ht="19.149999999999999" customHeight="1" thickBot="1" x14ac:dyDescent="0.4">
      <c r="B27" s="17">
        <v>26</v>
      </c>
      <c r="C27" s="21"/>
      <c r="D27" s="19"/>
      <c r="E27" s="124" t="s">
        <v>26</v>
      </c>
      <c r="F27" s="85"/>
      <c r="G27" s="86"/>
      <c r="H27" s="116">
        <v>500</v>
      </c>
      <c r="I27" s="87"/>
      <c r="J27" s="87"/>
      <c r="K27" s="87"/>
      <c r="L27" s="95"/>
    </row>
    <row r="28" spans="2:17" ht="19.149999999999999" customHeight="1" thickBot="1" x14ac:dyDescent="0.4">
      <c r="B28" s="17">
        <v>27</v>
      </c>
      <c r="C28" s="21"/>
      <c r="D28" s="19"/>
      <c r="E28" s="20" t="s">
        <v>69</v>
      </c>
      <c r="F28" s="76"/>
      <c r="G28" s="77"/>
      <c r="H28" s="153">
        <f>SUM(H25:H27)</f>
        <v>10500</v>
      </c>
      <c r="I28" s="87"/>
      <c r="J28" s="87"/>
      <c r="K28" s="87"/>
      <c r="L28" s="95"/>
    </row>
    <row r="29" spans="2:17" ht="19.149999999999999" customHeight="1" x14ac:dyDescent="0.35">
      <c r="B29" s="17">
        <v>28</v>
      </c>
      <c r="C29" s="21"/>
      <c r="D29" s="19"/>
      <c r="E29" s="84" t="s">
        <v>55</v>
      </c>
      <c r="F29" s="85"/>
      <c r="G29" s="86"/>
      <c r="H29" s="96">
        <v>10000</v>
      </c>
      <c r="I29" s="87"/>
      <c r="J29" s="87"/>
      <c r="K29" s="87"/>
      <c r="L29" s="95"/>
    </row>
    <row r="30" spans="2:17" ht="19.149999999999999" customHeight="1" x14ac:dyDescent="0.35">
      <c r="B30" s="17">
        <v>29</v>
      </c>
      <c r="C30" s="21"/>
      <c r="D30" s="19"/>
      <c r="E30" s="84" t="s">
        <v>27</v>
      </c>
      <c r="F30" s="85"/>
      <c r="G30" s="86"/>
      <c r="H30" s="96">
        <v>7000</v>
      </c>
      <c r="I30" s="87"/>
      <c r="J30" s="87"/>
      <c r="K30" s="87"/>
      <c r="L30" s="95"/>
    </row>
    <row r="31" spans="2:17" ht="19.149999999999999" customHeight="1" x14ac:dyDescent="0.35">
      <c r="B31" s="17">
        <v>30</v>
      </c>
      <c r="C31" s="21"/>
      <c r="D31" s="19"/>
      <c r="E31" s="84" t="s">
        <v>28</v>
      </c>
      <c r="F31" s="85"/>
      <c r="G31" s="86"/>
      <c r="H31" s="96">
        <v>5000</v>
      </c>
      <c r="I31" s="87"/>
      <c r="J31" s="125">
        <f>+H31</f>
        <v>5000</v>
      </c>
      <c r="K31" s="87"/>
      <c r="L31" s="95"/>
    </row>
    <row r="32" spans="2:17" ht="19.149999999999999" customHeight="1" x14ac:dyDescent="0.35">
      <c r="B32" s="17">
        <v>31</v>
      </c>
      <c r="C32" s="18"/>
      <c r="D32" s="19"/>
      <c r="E32" s="84" t="s">
        <v>29</v>
      </c>
      <c r="F32" s="85"/>
      <c r="G32" s="86"/>
      <c r="H32" s="96">
        <v>3000</v>
      </c>
      <c r="I32" s="125">
        <f>+H32</f>
        <v>3000</v>
      </c>
      <c r="J32" s="87"/>
      <c r="K32" s="87"/>
      <c r="L32" s="95"/>
    </row>
    <row r="33" spans="2:12" ht="19.149999999999999" customHeight="1" x14ac:dyDescent="0.35">
      <c r="B33" s="17">
        <v>32</v>
      </c>
      <c r="C33" s="21"/>
      <c r="D33" s="19"/>
      <c r="E33" s="84" t="s">
        <v>30</v>
      </c>
      <c r="F33" s="85"/>
      <c r="G33" s="86"/>
      <c r="H33" s="96">
        <v>12000</v>
      </c>
      <c r="I33" s="125">
        <f>+H33</f>
        <v>12000</v>
      </c>
      <c r="J33" s="87"/>
      <c r="K33" s="87"/>
      <c r="L33" s="95"/>
    </row>
    <row r="34" spans="2:12" ht="19.149999999999999" customHeight="1" thickBot="1" x14ac:dyDescent="0.4">
      <c r="B34" s="17">
        <v>33</v>
      </c>
      <c r="C34" s="21"/>
      <c r="D34" s="19"/>
      <c r="E34" s="84" t="s">
        <v>54</v>
      </c>
      <c r="F34" s="85"/>
      <c r="G34" s="86"/>
      <c r="H34" s="96">
        <v>200</v>
      </c>
      <c r="I34" s="93"/>
      <c r="J34" s="93"/>
      <c r="K34" s="93"/>
      <c r="L34" s="134">
        <f>+H34</f>
        <v>200</v>
      </c>
    </row>
    <row r="35" spans="2:12" ht="19.149999999999999" customHeight="1" thickBot="1" x14ac:dyDescent="0.4">
      <c r="B35" s="25">
        <v>34</v>
      </c>
      <c r="C35" s="26"/>
      <c r="D35" s="27"/>
      <c r="E35" s="128" t="s">
        <v>67</v>
      </c>
      <c r="F35" s="128"/>
      <c r="G35" s="129"/>
      <c r="H35" s="120"/>
      <c r="I35" s="131">
        <f>SUM(I29:I34)</f>
        <v>15000</v>
      </c>
      <c r="J35" s="132">
        <f>SUM(J24:J34)</f>
        <v>15000</v>
      </c>
      <c r="K35" s="132">
        <v>0</v>
      </c>
      <c r="L35" s="133">
        <f>SUM(L29:L34)</f>
        <v>200</v>
      </c>
    </row>
    <row r="36" spans="2:12" ht="23.25" customHeight="1" thickBot="1" x14ac:dyDescent="0.3">
      <c r="B36" s="39">
        <v>35</v>
      </c>
      <c r="C36" s="40"/>
      <c r="D36" s="41"/>
      <c r="E36" s="130" t="s">
        <v>56</v>
      </c>
      <c r="F36" s="10"/>
      <c r="G36" s="11"/>
      <c r="H36" s="42"/>
      <c r="I36" s="42"/>
      <c r="J36" s="42"/>
      <c r="K36" s="43" t="s">
        <v>2</v>
      </c>
      <c r="L36" s="44"/>
    </row>
    <row r="37" spans="2:12" ht="19.149999999999999" customHeight="1" x14ac:dyDescent="0.35">
      <c r="B37" s="14">
        <v>36</v>
      </c>
      <c r="C37" s="15"/>
      <c r="D37" s="16"/>
      <c r="E37" s="80" t="s">
        <v>24</v>
      </c>
      <c r="F37" s="81"/>
      <c r="G37" s="82"/>
      <c r="H37" s="83"/>
      <c r="I37" s="83"/>
      <c r="J37" s="83"/>
      <c r="K37" s="83">
        <f>+J17</f>
        <v>90000</v>
      </c>
      <c r="L37" s="38"/>
    </row>
    <row r="38" spans="2:12" ht="19.149999999999999" customHeight="1" thickBot="1" x14ac:dyDescent="0.4">
      <c r="B38" s="17">
        <v>37</v>
      </c>
      <c r="C38" s="21"/>
      <c r="D38" s="19"/>
      <c r="E38" s="84" t="s">
        <v>31</v>
      </c>
      <c r="F38" s="85"/>
      <c r="G38" s="86"/>
      <c r="H38" s="87"/>
      <c r="I38" s="87"/>
      <c r="J38" s="87"/>
      <c r="K38" s="88">
        <f>-I35</f>
        <v>-15000</v>
      </c>
      <c r="L38" s="24"/>
    </row>
    <row r="39" spans="2:12" ht="19.149999999999999" customHeight="1" thickBot="1" x14ac:dyDescent="0.4">
      <c r="B39" s="14">
        <v>38</v>
      </c>
      <c r="C39" s="21"/>
      <c r="D39" s="19"/>
      <c r="E39" s="84" t="s">
        <v>32</v>
      </c>
      <c r="F39" s="85"/>
      <c r="G39" s="86"/>
      <c r="H39" s="87"/>
      <c r="I39" s="87"/>
      <c r="J39" s="87"/>
      <c r="K39" s="89">
        <f>+K38+K37</f>
        <v>75000</v>
      </c>
      <c r="L39" s="24"/>
    </row>
    <row r="40" spans="2:12" ht="19.149999999999999" customHeight="1" x14ac:dyDescent="0.35">
      <c r="B40" s="17">
        <v>39</v>
      </c>
      <c r="C40" s="21"/>
      <c r="D40" s="19"/>
      <c r="E40" s="84" t="s">
        <v>33</v>
      </c>
      <c r="F40" s="85"/>
      <c r="G40" s="86"/>
      <c r="H40" s="87"/>
      <c r="I40" s="87"/>
      <c r="J40" s="87"/>
      <c r="K40" s="83"/>
      <c r="L40" s="24"/>
    </row>
    <row r="41" spans="2:12" ht="19.149999999999999" customHeight="1" x14ac:dyDescent="0.35">
      <c r="B41" s="14">
        <v>40</v>
      </c>
      <c r="C41" s="18"/>
      <c r="D41" s="19"/>
      <c r="E41" s="84" t="s">
        <v>64</v>
      </c>
      <c r="F41" s="85"/>
      <c r="G41" s="86"/>
      <c r="H41" s="87"/>
      <c r="I41" s="87">
        <f>+J35</f>
        <v>15000</v>
      </c>
      <c r="J41" s="87"/>
      <c r="K41" s="87"/>
      <c r="L41" s="24"/>
    </row>
    <row r="42" spans="2:12" ht="19.149999999999999" customHeight="1" x14ac:dyDescent="0.35">
      <c r="B42" s="17">
        <v>41</v>
      </c>
      <c r="C42" s="21"/>
      <c r="D42" s="19"/>
      <c r="E42" s="84" t="s">
        <v>34</v>
      </c>
      <c r="F42" s="85"/>
      <c r="G42" s="86"/>
      <c r="H42" s="87"/>
      <c r="I42" s="87">
        <v>0</v>
      </c>
      <c r="J42" s="87"/>
      <c r="K42" s="87"/>
      <c r="L42" s="24"/>
    </row>
    <row r="43" spans="2:12" ht="19.149999999999999" customHeight="1" x14ac:dyDescent="0.35">
      <c r="B43" s="14">
        <v>42</v>
      </c>
      <c r="C43" s="21"/>
      <c r="D43" s="19"/>
      <c r="E43" s="84" t="s">
        <v>38</v>
      </c>
      <c r="F43" s="85"/>
      <c r="G43" s="86"/>
      <c r="H43" s="87">
        <f>+L35</f>
        <v>200</v>
      </c>
      <c r="I43" s="87"/>
      <c r="J43" s="87"/>
      <c r="K43" s="87"/>
      <c r="L43" s="24"/>
    </row>
    <row r="44" spans="2:12" ht="19.149999999999999" customHeight="1" thickBot="1" x14ac:dyDescent="0.4">
      <c r="B44" s="17">
        <v>43</v>
      </c>
      <c r="C44" s="21"/>
      <c r="D44" s="19"/>
      <c r="E44" s="90" t="s">
        <v>39</v>
      </c>
      <c r="F44" s="91"/>
      <c r="G44" s="92"/>
      <c r="H44" s="93">
        <f>-K39*0.02</f>
        <v>-1500</v>
      </c>
      <c r="I44" s="88">
        <v>0</v>
      </c>
      <c r="J44" s="87"/>
      <c r="K44" s="87"/>
      <c r="L44" s="24"/>
    </row>
    <row r="45" spans="2:12" ht="19.149999999999999" customHeight="1" x14ac:dyDescent="0.35">
      <c r="B45" s="14">
        <v>44</v>
      </c>
      <c r="C45" s="21"/>
      <c r="D45" s="19"/>
      <c r="E45" s="84" t="s">
        <v>41</v>
      </c>
      <c r="F45" s="85"/>
      <c r="G45" s="86"/>
      <c r="H45" s="94"/>
      <c r="I45" s="83"/>
      <c r="J45" s="87">
        <f>SUM(I41:I44)</f>
        <v>15000</v>
      </c>
      <c r="K45" s="87"/>
      <c r="L45" s="24"/>
    </row>
    <row r="46" spans="2:12" ht="19.149999999999999" customHeight="1" thickBot="1" x14ac:dyDescent="0.4">
      <c r="B46" s="17">
        <v>45</v>
      </c>
      <c r="C46" s="21"/>
      <c r="D46" s="19"/>
      <c r="E46" s="84" t="s">
        <v>35</v>
      </c>
      <c r="F46" s="85"/>
      <c r="G46" s="86"/>
      <c r="H46" s="87"/>
      <c r="I46" s="87"/>
      <c r="J46" s="88">
        <v>4050</v>
      </c>
      <c r="K46" s="87"/>
      <c r="L46" s="24"/>
    </row>
    <row r="47" spans="2:12" ht="19.149999999999999" customHeight="1" thickBot="1" x14ac:dyDescent="0.4">
      <c r="B47" s="14">
        <v>46</v>
      </c>
      <c r="C47" s="21"/>
      <c r="D47" s="19"/>
      <c r="E47" s="90" t="s">
        <v>40</v>
      </c>
      <c r="F47" s="91"/>
      <c r="G47" s="92"/>
      <c r="H47" s="87"/>
      <c r="I47" s="87"/>
      <c r="J47" s="83"/>
      <c r="K47" s="88">
        <f>-SUM(J45:J46)</f>
        <v>-19050</v>
      </c>
      <c r="L47" s="24"/>
    </row>
    <row r="48" spans="2:12" ht="19.149999999999999" customHeight="1" x14ac:dyDescent="0.35">
      <c r="B48" s="17">
        <v>47</v>
      </c>
      <c r="C48" s="21"/>
      <c r="D48" s="19"/>
      <c r="E48" s="20" t="s">
        <v>36</v>
      </c>
      <c r="F48" s="76"/>
      <c r="G48" s="77"/>
      <c r="H48" s="78"/>
      <c r="I48" s="78"/>
      <c r="J48" s="78"/>
      <c r="K48" s="79">
        <f>SUM(K39:K47)</f>
        <v>55950</v>
      </c>
      <c r="L48" s="24"/>
    </row>
    <row r="49" spans="2:12" ht="19.149999999999999" customHeight="1" x14ac:dyDescent="0.35">
      <c r="B49" s="14">
        <v>48</v>
      </c>
      <c r="C49" s="21"/>
      <c r="D49" s="19"/>
      <c r="E49" s="151" t="s">
        <v>58</v>
      </c>
      <c r="F49" s="76"/>
      <c r="G49" s="77"/>
      <c r="H49" s="78"/>
      <c r="I49" s="78"/>
      <c r="J49" s="78"/>
      <c r="K49" s="79">
        <f>+K48-6000</f>
        <v>49950</v>
      </c>
      <c r="L49" s="24"/>
    </row>
    <row r="50" spans="2:12" ht="19.149999999999999" customHeight="1" thickBot="1" x14ac:dyDescent="0.4">
      <c r="B50" s="17">
        <v>49</v>
      </c>
      <c r="C50" s="21"/>
      <c r="D50" s="19"/>
      <c r="E50" s="151" t="s">
        <v>59</v>
      </c>
      <c r="F50" s="76"/>
      <c r="G50" s="77"/>
      <c r="H50" s="78"/>
      <c r="I50" s="78"/>
      <c r="J50" s="78"/>
      <c r="K50" s="97">
        <v>6000</v>
      </c>
      <c r="L50" s="24"/>
    </row>
    <row r="51" spans="2:12" ht="19.149999999999999" customHeight="1" x14ac:dyDescent="0.35">
      <c r="B51" s="14">
        <v>50</v>
      </c>
      <c r="C51" s="21"/>
      <c r="D51" s="19"/>
      <c r="E51" s="84" t="s">
        <v>52</v>
      </c>
      <c r="F51" s="85"/>
      <c r="G51" s="86"/>
      <c r="H51" s="142" t="s">
        <v>68</v>
      </c>
      <c r="I51" s="87"/>
      <c r="J51" s="87"/>
      <c r="K51" s="94"/>
      <c r="L51" s="152">
        <f>+H59</f>
        <v>6758.75</v>
      </c>
    </row>
    <row r="52" spans="2:12" ht="19.149999999999999" customHeight="1" x14ac:dyDescent="0.35">
      <c r="B52" s="17">
        <v>51</v>
      </c>
      <c r="C52" s="21"/>
      <c r="D52" s="19"/>
      <c r="E52" s="84" t="s">
        <v>72</v>
      </c>
      <c r="F52" s="85"/>
      <c r="G52" s="86"/>
      <c r="H52" s="143">
        <v>0.15</v>
      </c>
      <c r="I52" s="87"/>
      <c r="J52" s="87"/>
      <c r="K52" s="96"/>
      <c r="L52" s="152">
        <f>+L59</f>
        <v>900</v>
      </c>
    </row>
    <row r="53" spans="2:12" ht="19.149999999999999" customHeight="1" thickBot="1" x14ac:dyDescent="0.4">
      <c r="B53" s="14">
        <v>52</v>
      </c>
      <c r="C53" s="21"/>
      <c r="D53" s="19"/>
      <c r="E53" s="84" t="s">
        <v>71</v>
      </c>
      <c r="F53" s="85"/>
      <c r="G53" s="86"/>
      <c r="H53" s="87"/>
      <c r="I53" s="87"/>
      <c r="J53" s="87"/>
      <c r="K53" s="87"/>
      <c r="L53" s="98">
        <v>-10000</v>
      </c>
    </row>
    <row r="54" spans="2:12" ht="21.75" customHeight="1" thickBot="1" x14ac:dyDescent="0.4">
      <c r="B54" s="45">
        <v>53</v>
      </c>
      <c r="C54" s="46"/>
      <c r="D54" s="47"/>
      <c r="E54" s="148" t="s">
        <v>37</v>
      </c>
      <c r="F54" s="149"/>
      <c r="G54" s="150"/>
      <c r="H54" s="126"/>
      <c r="I54" s="126"/>
      <c r="J54" s="126"/>
      <c r="K54" s="126"/>
      <c r="L54" s="147">
        <f>SUM(L51:L53)</f>
        <v>-2341.25</v>
      </c>
    </row>
    <row r="55" spans="2:12" ht="8.25" customHeight="1" thickBot="1" x14ac:dyDescent="0.3">
      <c r="B55" s="48"/>
      <c r="C55" s="49"/>
      <c r="D55" s="50"/>
      <c r="E55" s="51"/>
      <c r="F55" s="51"/>
      <c r="G55" s="51"/>
      <c r="H55" s="52"/>
      <c r="I55" s="52"/>
      <c r="J55" s="52"/>
      <c r="K55" s="52"/>
      <c r="L55" s="53"/>
    </row>
    <row r="56" spans="2:12" ht="19.149999999999999" customHeight="1" thickBot="1" x14ac:dyDescent="0.3">
      <c r="B56" s="54">
        <v>54</v>
      </c>
      <c r="C56" s="55"/>
      <c r="D56" s="64" t="s">
        <v>44</v>
      </c>
      <c r="E56" s="59"/>
      <c r="F56" s="109" t="s">
        <v>45</v>
      </c>
      <c r="G56" s="109" t="s">
        <v>46</v>
      </c>
      <c r="H56" s="63" t="s">
        <v>47</v>
      </c>
      <c r="I56" s="69" t="s">
        <v>62</v>
      </c>
      <c r="J56" s="109" t="s">
        <v>45</v>
      </c>
      <c r="K56" s="109" t="s">
        <v>46</v>
      </c>
      <c r="L56" s="110" t="s">
        <v>63</v>
      </c>
    </row>
    <row r="57" spans="2:12" ht="16.899999999999999" customHeight="1" x14ac:dyDescent="0.25">
      <c r="B57" s="54">
        <v>55</v>
      </c>
      <c r="C57" s="55"/>
      <c r="D57" s="72" t="s">
        <v>48</v>
      </c>
      <c r="E57" s="60"/>
      <c r="F57" s="99">
        <v>37650</v>
      </c>
      <c r="G57" s="100"/>
      <c r="H57" s="101">
        <v>5183.75</v>
      </c>
      <c r="I57" s="70" t="s">
        <v>2</v>
      </c>
      <c r="J57" s="99">
        <v>6000</v>
      </c>
      <c r="K57" s="157">
        <v>0.15</v>
      </c>
      <c r="L57" s="144">
        <f>+K57*J57</f>
        <v>900</v>
      </c>
    </row>
    <row r="58" spans="2:12" ht="16.899999999999999" customHeight="1" x14ac:dyDescent="0.25">
      <c r="B58" s="54">
        <v>56</v>
      </c>
      <c r="C58" s="55"/>
      <c r="D58" s="73" t="s">
        <v>49</v>
      </c>
      <c r="E58" s="61"/>
      <c r="F58" s="102">
        <f>+F59-F57</f>
        <v>6300</v>
      </c>
      <c r="G58" s="108">
        <v>0.25</v>
      </c>
      <c r="H58" s="104">
        <f>+G58*F58</f>
        <v>1575</v>
      </c>
      <c r="I58" s="71" t="s">
        <v>2</v>
      </c>
      <c r="J58" s="102"/>
      <c r="K58" s="103"/>
      <c r="L58" s="145"/>
    </row>
    <row r="59" spans="2:12" ht="16.899999999999999" customHeight="1" thickBot="1" x14ac:dyDescent="0.4">
      <c r="B59" s="56">
        <v>57</v>
      </c>
      <c r="C59" s="57"/>
      <c r="D59" s="75" t="s">
        <v>50</v>
      </c>
      <c r="E59" s="62"/>
      <c r="F59" s="105">
        <v>43950</v>
      </c>
      <c r="G59" s="106"/>
      <c r="H59" s="107">
        <f>SUM(H57:H58)</f>
        <v>6758.75</v>
      </c>
      <c r="I59" s="74" t="s">
        <v>53</v>
      </c>
      <c r="J59" s="58"/>
      <c r="K59" s="58"/>
      <c r="L59" s="146">
        <f>SUM(L57:L58)</f>
        <v>900</v>
      </c>
    </row>
  </sheetData>
  <mergeCells count="2">
    <mergeCell ref="E18:G19"/>
    <mergeCell ref="E3:G4"/>
  </mergeCells>
  <phoneticPr fontId="2" type="noConversion"/>
  <pageMargins left="0.9" right="0.5" top="0.5" bottom="0.5" header="0.3" footer="0.3"/>
  <pageSetup scale="67" orientation="portrait" r:id="rId1"/>
  <headerFooter alignWithMargins="0">
    <oddFooter>&amp;L&amp;"Calibri,Bold"&amp;12&amp;F.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Solution</vt:lpstr>
      <vt:lpstr>Solution!Print_Area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Godfrey, Howard or Willa</dc:creator>
  <cp:lastModifiedBy>hgodf</cp:lastModifiedBy>
  <cp:lastPrinted>2016-07-24T14:50:20Z</cp:lastPrinted>
  <dcterms:created xsi:type="dcterms:W3CDTF">2003-12-09T13:39:20Z</dcterms:created>
  <dcterms:modified xsi:type="dcterms:W3CDTF">2016-07-24T14:52:23Z</dcterms:modified>
</cp:coreProperties>
</file>