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2-2016\2 HOMEWORK-NEW-SPILKER-2015\"/>
    </mc:Choice>
  </mc:AlternateContent>
  <bookViews>
    <workbookView xWindow="0" yWindow="0" windowWidth="27855" windowHeight="12225"/>
  </bookViews>
  <sheets>
    <sheet name="Part 1" sheetId="4" r:id="rId1"/>
    <sheet name="Part 2" sheetId="10" r:id="rId2"/>
    <sheet name="More" sheetId="5" r:id="rId3"/>
    <sheet name="More (2)" sheetId="6" r:id="rId4"/>
  </sheets>
  <definedNames>
    <definedName name="_xlnm.Print_Area" localSheetId="2">More!$A$1:$I$51</definedName>
    <definedName name="_xlnm.Print_Area" localSheetId="3">'More (2)'!$A$1:$I$51</definedName>
    <definedName name="_xlnm.Print_Area" localSheetId="0">'Part 1'!$A$1:$K$162</definedName>
    <definedName name="_xlnm.Print_Area" localSheetId="1">'Part 2'!$A$1:$I$135</definedName>
  </definedNames>
  <calcPr calcId="171027"/>
</workbook>
</file>

<file path=xl/calcChain.xml><?xml version="1.0" encoding="utf-8"?>
<calcChain xmlns="http://schemas.openxmlformats.org/spreadsheetml/2006/main">
  <c r="F76" i="4" l="1"/>
  <c r="G65" i="4"/>
  <c r="G129" i="10" l="1"/>
  <c r="G130" i="10" s="1"/>
  <c r="H124" i="10"/>
  <c r="G131" i="10" s="1"/>
  <c r="G132" i="10" l="1"/>
  <c r="H5" i="10" l="1"/>
  <c r="G5" i="10"/>
  <c r="H13" i="4"/>
  <c r="H12" i="4"/>
  <c r="H14" i="4" s="1"/>
  <c r="J14" i="4" s="1"/>
  <c r="H6" i="10" l="1"/>
  <c r="G112" i="10"/>
  <c r="G117" i="10"/>
  <c r="G119" i="10" s="1"/>
  <c r="F105" i="10"/>
  <c r="F107" i="10" s="1"/>
  <c r="F98" i="10"/>
  <c r="F99" i="10" s="1"/>
  <c r="F101" i="10" s="1"/>
  <c r="F86" i="10" l="1"/>
  <c r="G90" i="10" s="1"/>
  <c r="G91" i="10" s="1"/>
  <c r="H81" i="10"/>
  <c r="G74" i="10"/>
  <c r="G73" i="10"/>
  <c r="G72" i="10"/>
  <c r="H67" i="10"/>
  <c r="H61" i="10"/>
  <c r="G50" i="10"/>
  <c r="G49" i="10"/>
  <c r="G48" i="10"/>
  <c r="H43" i="10"/>
  <c r="H37" i="10"/>
  <c r="H54" i="10" s="1"/>
  <c r="G28" i="10"/>
  <c r="H30" i="10" s="1"/>
  <c r="H24" i="10"/>
  <c r="G15" i="10"/>
  <c r="H17" i="10" s="1"/>
  <c r="H11" i="10"/>
  <c r="H68" i="10" l="1"/>
  <c r="H70" i="10" s="1"/>
  <c r="G75" i="10" s="1"/>
  <c r="H76" i="10" s="1"/>
  <c r="H31" i="10"/>
  <c r="H33" i="10" s="1"/>
  <c r="H18" i="10"/>
  <c r="H20" i="10" s="1"/>
  <c r="H44" i="10"/>
  <c r="H46" i="10" s="1"/>
  <c r="G51" i="10" s="1"/>
  <c r="H52" i="10" s="1"/>
  <c r="D48" i="6"/>
  <c r="F48" i="6" s="1"/>
  <c r="F49" i="6" s="1"/>
  <c r="F51" i="6" s="1"/>
  <c r="I45" i="6" s="1"/>
  <c r="H43" i="6"/>
  <c r="F37" i="6"/>
  <c r="H41" i="6"/>
  <c r="E37" i="6"/>
  <c r="H39" i="6" s="1"/>
  <c r="F35" i="6"/>
  <c r="H34" i="6"/>
  <c r="H37" i="6"/>
  <c r="G34" i="6"/>
  <c r="F34" i="6"/>
  <c r="E34" i="6"/>
  <c r="F27" i="6"/>
  <c r="F25" i="6"/>
  <c r="F23" i="6"/>
  <c r="I18" i="6"/>
  <c r="D23" i="6"/>
  <c r="F17" i="6"/>
  <c r="F15" i="6"/>
  <c r="H7" i="6"/>
  <c r="H9" i="6"/>
  <c r="H12" i="6" s="1"/>
  <c r="G7" i="6"/>
  <c r="G9" i="6"/>
  <c r="G12" i="6"/>
  <c r="F7" i="6"/>
  <c r="F9" i="6" s="1"/>
  <c r="F12" i="6" s="1"/>
  <c r="E7" i="6"/>
  <c r="E9" i="6" s="1"/>
  <c r="E12" i="6" s="1"/>
  <c r="D48" i="5"/>
  <c r="F35" i="5"/>
  <c r="H34" i="5"/>
  <c r="G34" i="5"/>
  <c r="F34" i="5"/>
  <c r="E34" i="5"/>
  <c r="H7" i="5"/>
  <c r="H9" i="5"/>
  <c r="H12" i="5"/>
  <c r="G7" i="5"/>
  <c r="G9" i="5" s="1"/>
  <c r="G12" i="5" s="1"/>
  <c r="F7" i="5"/>
  <c r="F9" i="5"/>
  <c r="F12" i="5" s="1"/>
  <c r="E7" i="5"/>
  <c r="E9" i="5"/>
  <c r="E12" i="5"/>
  <c r="H104" i="4"/>
  <c r="H92" i="4"/>
  <c r="I92" i="4" s="1"/>
  <c r="I94" i="4" s="1"/>
  <c r="G70" i="4"/>
  <c r="I70" i="4" s="1"/>
  <c r="G71" i="4"/>
  <c r="I71" i="4" s="1"/>
  <c r="G69" i="4"/>
  <c r="J61" i="4"/>
  <c r="H49" i="4"/>
  <c r="H51" i="4"/>
  <c r="H6" i="4"/>
  <c r="I193" i="4"/>
  <c r="I194" i="4" s="1"/>
  <c r="J41" i="4"/>
  <c r="G39" i="4"/>
  <c r="H39" i="4" s="1"/>
  <c r="H40" i="4" s="1"/>
  <c r="H42" i="4" s="1"/>
  <c r="J42" i="4" s="1"/>
  <c r="H125" i="4"/>
  <c r="H126" i="4" s="1"/>
  <c r="H129" i="4" s="1"/>
  <c r="H155" i="4"/>
  <c r="H156" i="4" s="1"/>
  <c r="H158" i="4" s="1"/>
  <c r="I139" i="4"/>
  <c r="I140" i="4" s="1"/>
  <c r="I143" i="4" s="1"/>
  <c r="H114" i="4"/>
  <c r="H115" i="4" s="1"/>
  <c r="H102" i="4"/>
  <c r="H103" i="4" s="1"/>
  <c r="K20" i="4"/>
  <c r="K24" i="4"/>
  <c r="K27" i="4"/>
  <c r="I22" i="4"/>
  <c r="I26" i="4" s="1"/>
  <c r="H55" i="10" l="1"/>
  <c r="H57" i="10" s="1"/>
  <c r="H105" i="4"/>
  <c r="J43" i="4"/>
  <c r="H52" i="4"/>
  <c r="H116" i="4"/>
  <c r="H117" i="4" s="1"/>
  <c r="K28" i="4"/>
  <c r="H159" i="4"/>
  <c r="H160" i="4" s="1"/>
  <c r="I72" i="4"/>
  <c r="F77" i="4" s="1"/>
  <c r="F78" i="4" s="1"/>
</calcChain>
</file>

<file path=xl/sharedStrings.xml><?xml version="1.0" encoding="utf-8"?>
<sst xmlns="http://schemas.openxmlformats.org/spreadsheetml/2006/main" count="444" uniqueCount="269">
  <si>
    <t>C</t>
  </si>
  <si>
    <t>B</t>
  </si>
  <si>
    <t>D</t>
  </si>
  <si>
    <t>A</t>
  </si>
  <si>
    <t>E</t>
  </si>
  <si>
    <t>No.</t>
  </si>
  <si>
    <t>Cost</t>
  </si>
  <si>
    <t>Capital</t>
  </si>
  <si>
    <t>Ordinary</t>
  </si>
  <si>
    <t>Return</t>
  </si>
  <si>
    <t xml:space="preserve">Long-term capital gain of </t>
  </si>
  <si>
    <t xml:space="preserve">Short-term capital loss of </t>
  </si>
  <si>
    <t>Net capital loss</t>
  </si>
  <si>
    <t>Adjusted Gross Income</t>
  </si>
  <si>
    <t>Asset</t>
  </si>
  <si>
    <t>Machine</t>
  </si>
  <si>
    <t>Owner</t>
  </si>
  <si>
    <t>Selling Price</t>
  </si>
  <si>
    <t>Accum. Depreciation (S/L)</t>
  </si>
  <si>
    <t>Adjusted Basis</t>
  </si>
  <si>
    <t>Gain</t>
  </si>
  <si>
    <t>Section 1245 Gain</t>
  </si>
  <si>
    <t>Section 1231 gain</t>
  </si>
  <si>
    <t>The property has not been sold or exchanged.</t>
  </si>
  <si>
    <t>Holding period for asset acquired by inheritance is always long-term.</t>
  </si>
  <si>
    <t>Section 1245 Gain (Ordinary)</t>
  </si>
  <si>
    <t>Section 1231 Gain (Capital)</t>
  </si>
  <si>
    <t>Extra depreciation</t>
  </si>
  <si>
    <t>Note: you only have Sec. 1245 recapture on real estate if it is:</t>
  </si>
  <si>
    <t>(1) not residential property (2) accelerated depreciation was used and</t>
  </si>
  <si>
    <t>(3) it was acquired before 1986 when accelerated depreciation was permitted for real estate.</t>
  </si>
  <si>
    <t>Accumulated Depreciation (S/L)</t>
  </si>
  <si>
    <t>Section 1250 Gain</t>
  </si>
  <si>
    <t>You only have Sec. 1250 gain if you took accelerated depreciation on residential property.</t>
  </si>
  <si>
    <t>Cap. Gain</t>
  </si>
  <si>
    <t>Angel Corp.</t>
  </si>
  <si>
    <t>Extra Depreciation</t>
  </si>
  <si>
    <t>Section 291 recapture (20% rule)</t>
  </si>
  <si>
    <t>Warehouse</t>
  </si>
  <si>
    <t>c.</t>
  </si>
  <si>
    <t>Year 1</t>
  </si>
  <si>
    <t>Year 2</t>
  </si>
  <si>
    <t>Year 3</t>
  </si>
  <si>
    <t>Year 4</t>
  </si>
  <si>
    <t xml:space="preserve"> How will Barbara treat the $15,000 gain in year 4?</t>
  </si>
  <si>
    <t>Ordinary Income</t>
  </si>
  <si>
    <t>a.</t>
  </si>
  <si>
    <t>b.</t>
  </si>
  <si>
    <t>Loss on sale of property to a relative is not deductible.</t>
  </si>
  <si>
    <t>Pam's Gain (loss) realized</t>
  </si>
  <si>
    <t>Pam's Gain (loss) recognized</t>
  </si>
  <si>
    <t>Pam's Basis</t>
  </si>
  <si>
    <t>Lisa's Selling Price</t>
  </si>
  <si>
    <t>Lisa's Basis</t>
  </si>
  <si>
    <t>Lisa's Gain realized</t>
  </si>
  <si>
    <t>Operating Revenue</t>
  </si>
  <si>
    <t>Operating Expenses</t>
  </si>
  <si>
    <t>Net income from regular operations</t>
  </si>
  <si>
    <t>Taxable income</t>
  </si>
  <si>
    <t>Income Tax</t>
  </si>
  <si>
    <t>Net capital gain</t>
  </si>
  <si>
    <t>Loss on sale of stock</t>
  </si>
  <si>
    <t>Exclusion of gain on sale of Sec. 1202 Stock</t>
  </si>
  <si>
    <t>Selling price of Sec. 1202 stock</t>
  </si>
  <si>
    <t>Cost of Sec. 1202 stock</t>
  </si>
  <si>
    <t>Gain on sale of Sec. 1202 stock</t>
  </si>
  <si>
    <t>Fifty percent of gain</t>
  </si>
  <si>
    <t>First layer</t>
  </si>
  <si>
    <t>Second layer</t>
  </si>
  <si>
    <t>Gains on sales of Sec. 1202 stock in past years</t>
  </si>
  <si>
    <t>Kathy</t>
  </si>
  <si>
    <t>Nikki</t>
  </si>
  <si>
    <t>Value of property owned</t>
  </si>
  <si>
    <t>Mortgage on property</t>
  </si>
  <si>
    <t>New equity in property</t>
  </si>
  <si>
    <t>Amount of cash to be paid</t>
  </si>
  <si>
    <t>Property received</t>
  </si>
  <si>
    <t>Mortgage note received</t>
  </si>
  <si>
    <t>Accrued property taxes</t>
  </si>
  <si>
    <t>If you use the donor's cost basis, you also use the donor's holding period</t>
  </si>
  <si>
    <t>Short-term capital gain</t>
  </si>
  <si>
    <t>Short-term capital loss</t>
  </si>
  <si>
    <t>Long-term capital gain</t>
  </si>
  <si>
    <t>Long-term capital loss</t>
  </si>
  <si>
    <t>Corporate capital losses are not deductible from ordinary income</t>
  </si>
  <si>
    <t>Short-term capital gains</t>
  </si>
  <si>
    <t>Long-term capital gains</t>
  </si>
  <si>
    <t>Short-term capital losses</t>
  </si>
  <si>
    <t>Long-term capital losses</t>
  </si>
  <si>
    <t>Net Short-Term Capital Gain</t>
  </si>
  <si>
    <t>Total Cost</t>
  </si>
  <si>
    <t>Shares</t>
  </si>
  <si>
    <t>Sell</t>
  </si>
  <si>
    <t>shares</t>
  </si>
  <si>
    <t>Selling price</t>
  </si>
  <si>
    <t>Total proceeds</t>
  </si>
  <si>
    <t>Cost from above</t>
  </si>
  <si>
    <t>Loss</t>
  </si>
  <si>
    <t>Cost/Share</t>
  </si>
  <si>
    <t>Land</t>
  </si>
  <si>
    <t>Equipment</t>
  </si>
  <si>
    <t>Net Capital loss</t>
  </si>
  <si>
    <t>Limit on capital loss deduction</t>
  </si>
  <si>
    <t>Family auto is a capital asset.</t>
  </si>
  <si>
    <t>Corporation</t>
  </si>
  <si>
    <t>Section 1231 gain- considering  Sec. 291</t>
  </si>
  <si>
    <t>Section 1231 gain- before Sec. 291</t>
  </si>
  <si>
    <t>Sales</t>
  </si>
  <si>
    <t>Cost of Sales</t>
  </si>
  <si>
    <t>Gross Margin</t>
  </si>
  <si>
    <t>Net operating income</t>
  </si>
  <si>
    <t>S.T. gain (loss) sale of IBM stock</t>
  </si>
  <si>
    <t>Taxable Income on Form 1120</t>
  </si>
  <si>
    <t>ABC Corporation-started in 2011</t>
  </si>
  <si>
    <t>L.T. gain (loss) sale of ABC stock</t>
  </si>
  <si>
    <t>What is taxable income on Form 1120 for 2011?</t>
  </si>
  <si>
    <t>What is taxable income on Form 1120 for 2012?</t>
  </si>
  <si>
    <t>What is taxable income on Form 1120 for 2013?</t>
  </si>
  <si>
    <t>What is taxable income on Form 1120 for 2014?</t>
  </si>
  <si>
    <t>Corporate Capital gains and losses</t>
  </si>
  <si>
    <t>Started investing in stock in 2011</t>
  </si>
  <si>
    <t>Salary</t>
  </si>
  <si>
    <t>Subtotal</t>
  </si>
  <si>
    <t>Adjusted Gross Income- Form 1040</t>
  </si>
  <si>
    <t>What is adjusted gross income on a joint return (Form 1040) for 2011?</t>
  </si>
  <si>
    <t>What is adjusted gross income on a joint return (Form 1040) for 2012?</t>
  </si>
  <si>
    <t>What is the amount federal income tax before credits on Form 1120 for 2012?</t>
  </si>
  <si>
    <t>Loss brought forward</t>
  </si>
  <si>
    <t>GAAP net income before tax</t>
  </si>
  <si>
    <t>Base</t>
  </si>
  <si>
    <t>Rate</t>
  </si>
  <si>
    <t>Tax</t>
  </si>
  <si>
    <t>Amount above layer</t>
  </si>
  <si>
    <t>Joint, 2013</t>
  </si>
  <si>
    <t>What is the amount federal income tax before credits on a joint return (Form 1040) for 2014?</t>
  </si>
  <si>
    <t>Assume she has exemptions and itemized deductions totaling $20,000. Use 2013 law</t>
  </si>
  <si>
    <t>Total tax at reg. rates</t>
  </si>
  <si>
    <t>Tax at cap. gain rates</t>
  </si>
  <si>
    <t>Total tax</t>
  </si>
  <si>
    <t>Corporate taxable income</t>
  </si>
  <si>
    <t>What is adjusted gross income on a joint return (Form 1040) for 2013?</t>
  </si>
  <si>
    <t>Short-term gain (loss) sale of IBM stock</t>
  </si>
  <si>
    <t>Long-term gain (loss) sale of ABC stock</t>
  </si>
  <si>
    <t>Individual capital gains and losses for Susan (joint return)</t>
  </si>
  <si>
    <t>Total Current loss deduction</t>
  </si>
  <si>
    <t>Other Income (AGI before these transactions)</t>
  </si>
  <si>
    <t>Gains/Losses</t>
  </si>
  <si>
    <t>Gains &amp; losses: non-capital assets:</t>
  </si>
  <si>
    <t>Capital Loss Deduction limit: $3,000</t>
  </si>
  <si>
    <t>Gains &amp; losses from capital assets:</t>
  </si>
  <si>
    <t xml:space="preserve">Loss on sale of land used in business </t>
  </si>
  <si>
    <t>Bought</t>
  </si>
  <si>
    <t>Shares sold</t>
  </si>
  <si>
    <t>Selling price per share</t>
  </si>
  <si>
    <t>Jane</t>
  </si>
  <si>
    <t>Apartments</t>
  </si>
  <si>
    <t>Recapture-sec. 1250 (Excess Depreciation)</t>
  </si>
  <si>
    <t>Gail</t>
  </si>
  <si>
    <t>?</t>
  </si>
  <si>
    <t>Cathy's mortgage assumed by buyer</t>
  </si>
  <si>
    <t>Sec. 1231 loss treated as capital loss</t>
  </si>
  <si>
    <t>Net Loss</t>
  </si>
  <si>
    <t>Top complete layer</t>
  </si>
  <si>
    <t>Cathy</t>
  </si>
  <si>
    <t>Short term capital gains are not taxed at a special income tax rate.</t>
  </si>
  <si>
    <t>Stan</t>
  </si>
  <si>
    <t>O'Donnell Corp. had these capital gains and losses for 2011 through 2015:</t>
  </si>
  <si>
    <t>Year</t>
  </si>
  <si>
    <t>Gains &amp; Losses</t>
  </si>
  <si>
    <t xml:space="preserve"> to tax rates.</t>
  </si>
  <si>
    <t xml:space="preserve"> Pay attention</t>
  </si>
  <si>
    <t xml:space="preserve"> FMV of Consideration Received</t>
  </si>
  <si>
    <t xml:space="preserve">  Like-Kind Property Received</t>
  </si>
  <si>
    <t xml:space="preserve">  Other Assets Received</t>
  </si>
  <si>
    <t xml:space="preserve"> Basis of Consideration Given</t>
  </si>
  <si>
    <t xml:space="preserve">  Cost of Like-Kind property given</t>
  </si>
  <si>
    <t xml:space="preserve">  Accumulated Depreciation</t>
  </si>
  <si>
    <t xml:space="preserve">  Basis of Like-Kind property given</t>
  </si>
  <si>
    <t xml:space="preserve">  Other Assets Given</t>
  </si>
  <si>
    <t xml:space="preserve"> Gain (Loss) Realized</t>
  </si>
  <si>
    <t xml:space="preserve"> Recognized Gain or Loss  </t>
  </si>
  <si>
    <t xml:space="preserve"> (lesser of gain realized or boot received)</t>
  </si>
  <si>
    <t xml:space="preserve"> Basis of acquired asset</t>
  </si>
  <si>
    <t xml:space="preserve">  Basis of old asset</t>
  </si>
  <si>
    <t xml:space="preserve">  Add: Boot Paid</t>
  </si>
  <si>
    <t xml:space="preserve">  Less: Boot Received</t>
  </si>
  <si>
    <t xml:space="preserve">  Add: Gain Recognized</t>
  </si>
  <si>
    <t xml:space="preserve"> Basis  of Acquired Like-Kind Asset</t>
  </si>
  <si>
    <t xml:space="preserve"> Basis - Acquired Asset- Method 2</t>
  </si>
  <si>
    <t>Amount</t>
  </si>
  <si>
    <t xml:space="preserve"> FMV of Asset Received</t>
  </si>
  <si>
    <t xml:space="preserve"> Less: Gain Realized but not Recognized on Exchange</t>
  </si>
  <si>
    <t xml:space="preserve"> Add: Loss Realized but not Recognized on Exchange</t>
  </si>
  <si>
    <t xml:space="preserve"> Basis - New Asset</t>
  </si>
  <si>
    <t xml:space="preserve"> Gain Realized</t>
  </si>
  <si>
    <t xml:space="preserve"> Gain Recognized </t>
  </si>
  <si>
    <t xml:space="preserve">  Add:</t>
  </si>
  <si>
    <t>Boot given</t>
  </si>
  <si>
    <t xml:space="preserve">  Less:</t>
  </si>
  <si>
    <t>Boot Received</t>
  </si>
  <si>
    <t>Gain Recognized</t>
  </si>
  <si>
    <t xml:space="preserve"> Basis - New Asset- Method 2</t>
  </si>
  <si>
    <t xml:space="preserve"> Less:</t>
  </si>
  <si>
    <t>Gain not Recognized on exchange</t>
  </si>
  <si>
    <t xml:space="preserve"> Add:</t>
  </si>
  <si>
    <t>Loss not Recognized on exchange</t>
  </si>
  <si>
    <t xml:space="preserve"> Insurance Proceeds</t>
  </si>
  <si>
    <t xml:space="preserve"> Adjusted Basis</t>
  </si>
  <si>
    <t xml:space="preserve"> Cost of New</t>
  </si>
  <si>
    <t xml:space="preserve"> Proceeds not reinvested</t>
  </si>
  <si>
    <t xml:space="preserve"> Gain Recognized (Lesser of 3 or 5)</t>
  </si>
  <si>
    <t xml:space="preserve"> Gain Deferred</t>
  </si>
  <si>
    <t xml:space="preserve"> New Basis (Line 4 less Line 7)</t>
  </si>
  <si>
    <t>This is a loss case</t>
  </si>
  <si>
    <t>You can elect to defer gains, but you do not defer reporting losses.</t>
  </si>
  <si>
    <t>Future tax rate</t>
  </si>
  <si>
    <t xml:space="preserve"> Selling price</t>
  </si>
  <si>
    <t xml:space="preserve"> Mike's adjusted basis</t>
  </si>
  <si>
    <t xml:space="preserve"> Gross Profit</t>
  </si>
  <si>
    <t xml:space="preserve"> Gross Profit Percentage</t>
  </si>
  <si>
    <t xml:space="preserve"> Collections in 2015</t>
  </si>
  <si>
    <t xml:space="preserve"> Capital gain for 2015</t>
  </si>
  <si>
    <t xml:space="preserve"> Less: gain recognized</t>
  </si>
  <si>
    <t xml:space="preserve"> Deferred gain</t>
  </si>
  <si>
    <t xml:space="preserve"> Future tax rate</t>
  </si>
  <si>
    <t>Actually difference in basis of receivables.</t>
  </si>
  <si>
    <t>Tax basis in receivable</t>
  </si>
  <si>
    <t>Gross account balance</t>
  </si>
  <si>
    <t>Less: deferred gross profit</t>
  </si>
  <si>
    <t>Difference in GAAP and Tax basis</t>
  </si>
  <si>
    <t>Future tax effect</t>
  </si>
  <si>
    <t>Deferred tax liability</t>
  </si>
  <si>
    <t xml:space="preserve"> Ending GAAP book value of receivable</t>
  </si>
  <si>
    <t xml:space="preserve"> Ending GAAP basis in receivable</t>
  </si>
  <si>
    <t>Sale to Relative</t>
  </si>
  <si>
    <t>Value When</t>
  </si>
  <si>
    <t>How</t>
  </si>
  <si>
    <t>Your</t>
  </si>
  <si>
    <t>Selling</t>
  </si>
  <si>
    <t>Transferred</t>
  </si>
  <si>
    <t>Acquired?</t>
  </si>
  <si>
    <t>Basis</t>
  </si>
  <si>
    <t>Price</t>
  </si>
  <si>
    <t>Gift</t>
  </si>
  <si>
    <t>Inheritance</t>
  </si>
  <si>
    <t xml:space="preserve"> Section 1231 gain (loss)</t>
  </si>
  <si>
    <t>Gain (Loss) on land and equipment</t>
  </si>
  <si>
    <t>Sec. 1231</t>
  </si>
  <si>
    <t>Pam's Selling price received from Lisa - sister</t>
  </si>
  <si>
    <t>Less: Loss Disallowed Above</t>
  </si>
  <si>
    <t>Lisa's Gain recognized</t>
  </si>
  <si>
    <t>Gain recognized is reduced by the disallowed loss to relative.</t>
  </si>
  <si>
    <t xml:space="preserve"> Corporation does not have a special capital gains rate. Use regular tax rates for capital gains.</t>
  </si>
  <si>
    <t>Amount of capital gain</t>
  </si>
  <si>
    <t>Tax rate - short-term gain</t>
  </si>
  <si>
    <t>Amount of tax on capital gain</t>
  </si>
  <si>
    <t xml:space="preserve">You may expect to have appreciation of real estate, but you </t>
  </si>
  <si>
    <t>seldom sell equipment for more than your original purchase price.</t>
  </si>
  <si>
    <t>But problem above illustrates the rules.</t>
  </si>
  <si>
    <t>Sec. 291 ordinary gain is 20% of excess of: (1) hypothetical gain (as if sec. 1245 applied)</t>
  </si>
  <si>
    <t>over (2) actual recapture under section 1250 (which is zero).</t>
  </si>
  <si>
    <t>Accumulated Depreciation</t>
  </si>
  <si>
    <r>
      <t xml:space="preserve"> Sec. 1250 Lookback. </t>
    </r>
    <r>
      <rPr>
        <sz val="11"/>
        <rFont val="Calibri"/>
        <family val="2"/>
        <scheme val="minor"/>
      </rPr>
      <t xml:space="preserve">Barbara had these Section 1231 gains and losses over the past four years:  </t>
    </r>
  </si>
  <si>
    <t xml:space="preserve"> This gain is unrecaptured depreciation.</t>
  </si>
  <si>
    <t xml:space="preserve"> Capital gain rate on unrecaptured depreciation.</t>
  </si>
  <si>
    <t>O'Donnell's net capital gain for 2016 is:</t>
  </si>
  <si>
    <t>Carry 2015 loss back</t>
  </si>
  <si>
    <t>Carry 2013 loss back</t>
  </si>
  <si>
    <t>to 2012 and to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</si>
</sst>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mm/d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Helv"/>
    </font>
    <font>
      <sz val="12"/>
      <name val="Century Schoolbook"/>
      <family val="1"/>
    </font>
    <font>
      <b/>
      <sz val="12"/>
      <name val="Arial"/>
      <family val="2"/>
    </font>
    <font>
      <b/>
      <sz val="16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  <xf numFmtId="0" fontId="8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56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8" applyFont="1" applyBorder="1" applyAlignment="1">
      <alignment vertical="center"/>
    </xf>
    <xf numFmtId="6" fontId="8" fillId="0" borderId="0" xfId="3" applyNumberFormat="1" applyFont="1" applyBorder="1" applyAlignment="1">
      <alignment vertical="center"/>
    </xf>
    <xf numFmtId="9" fontId="8" fillId="0" borderId="0" xfId="10" applyFont="1" applyBorder="1" applyAlignment="1">
      <alignment vertical="center"/>
    </xf>
    <xf numFmtId="38" fontId="8" fillId="0" borderId="0" xfId="3" applyNumberFormat="1" applyFont="1" applyBorder="1" applyAlignment="1">
      <alignment vertical="center"/>
    </xf>
    <xf numFmtId="6" fontId="8" fillId="0" borderId="1" xfId="3" applyNumberFormat="1" applyFont="1" applyBorder="1" applyAlignment="1">
      <alignment vertical="center"/>
    </xf>
    <xf numFmtId="0" fontId="8" fillId="0" borderId="0" xfId="8" applyFont="1" applyBorder="1" applyAlignment="1">
      <alignment horizontal="left" vertical="center" indent="5"/>
    </xf>
    <xf numFmtId="6" fontId="9" fillId="3" borderId="2" xfId="3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6" fontId="8" fillId="0" borderId="0" xfId="0" applyNumberFormat="1" applyFont="1" applyAlignment="1">
      <alignment horizontal="left" vertical="top" indent="1"/>
    </xf>
    <xf numFmtId="6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0" xfId="0" applyFont="1" applyAlignment="1"/>
    <xf numFmtId="165" fontId="8" fillId="0" borderId="0" xfId="1" applyNumberFormat="1" applyFont="1"/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left" indent="2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6" fontId="8" fillId="0" borderId="0" xfId="0" applyNumberFormat="1" applyFont="1" applyAlignment="1">
      <alignment vertical="center"/>
    </xf>
    <xf numFmtId="37" fontId="8" fillId="0" borderId="3" xfId="0" applyNumberFormat="1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37" fontId="8" fillId="0" borderId="2" xfId="0" applyNumberFormat="1" applyFont="1" applyBorder="1" applyAlignment="1">
      <alignment vertical="center"/>
    </xf>
    <xf numFmtId="5" fontId="9" fillId="3" borderId="4" xfId="0" applyNumberFormat="1" applyFont="1" applyFill="1" applyBorder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5" fontId="9" fillId="3" borderId="3" xfId="0" applyNumberFormat="1" applyFont="1" applyFill="1" applyBorder="1"/>
    <xf numFmtId="5" fontId="8" fillId="0" borderId="0" xfId="0" applyNumberFormat="1" applyFont="1" applyAlignment="1">
      <alignment vertical="center"/>
    </xf>
    <xf numFmtId="37" fontId="8" fillId="3" borderId="5" xfId="0" applyNumberFormat="1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3"/>
    </xf>
    <xf numFmtId="0" fontId="9" fillId="0" borderId="8" xfId="0" applyFont="1" applyBorder="1" applyAlignment="1">
      <alignment horizontal="left" vertical="center" indent="3"/>
    </xf>
    <xf numFmtId="0" fontId="9" fillId="0" borderId="9" xfId="0" applyFont="1" applyBorder="1" applyAlignment="1">
      <alignment horizontal="left" vertical="center" indent="1"/>
    </xf>
    <xf numFmtId="165" fontId="9" fillId="0" borderId="10" xfId="1" applyNumberFormat="1" applyFont="1" applyBorder="1" applyAlignment="1">
      <alignment vertical="center"/>
    </xf>
    <xf numFmtId="0" fontId="9" fillId="0" borderId="11" xfId="0" applyFont="1" applyBorder="1" applyAlignment="1">
      <alignment horizontal="left" vertical="center" indent="1"/>
    </xf>
    <xf numFmtId="165" fontId="9" fillId="0" borderId="12" xfId="1" applyNumberFormat="1" applyFont="1" applyBorder="1" applyAlignment="1">
      <alignment vertical="center"/>
    </xf>
    <xf numFmtId="165" fontId="9" fillId="3" borderId="13" xfId="1" applyNumberFormat="1" applyFont="1" applyFill="1" applyBorder="1" applyAlignment="1">
      <alignment vertical="center"/>
    </xf>
    <xf numFmtId="0" fontId="9" fillId="0" borderId="14" xfId="0" applyFont="1" applyBorder="1" applyAlignment="1">
      <alignment horizontal="left" vertical="center" indent="1"/>
    </xf>
    <xf numFmtId="165" fontId="9" fillId="0" borderId="15" xfId="1" applyNumberFormat="1" applyFont="1" applyBorder="1" applyAlignment="1">
      <alignment vertical="center"/>
    </xf>
    <xf numFmtId="37" fontId="9" fillId="3" borderId="16" xfId="1" applyNumberFormat="1" applyFont="1" applyFill="1" applyBorder="1" applyAlignment="1">
      <alignment vertical="center"/>
    </xf>
    <xf numFmtId="0" fontId="9" fillId="0" borderId="17" xfId="0" applyFont="1" applyBorder="1" applyAlignment="1">
      <alignment horizontal="left" vertical="center" indent="1"/>
    </xf>
    <xf numFmtId="165" fontId="9" fillId="3" borderId="16" xfId="1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165" fontId="9" fillId="3" borderId="10" xfId="1" applyNumberFormat="1" applyFont="1" applyFill="1" applyBorder="1" applyAlignment="1">
      <alignment vertical="center"/>
    </xf>
    <xf numFmtId="9" fontId="9" fillId="3" borderId="12" xfId="9" applyFont="1" applyFill="1" applyBorder="1" applyAlignment="1">
      <alignment vertical="center"/>
    </xf>
    <xf numFmtId="165" fontId="9" fillId="3" borderId="18" xfId="1" applyNumberFormat="1" applyFont="1" applyFill="1" applyBorder="1" applyAlignment="1">
      <alignment vertical="center"/>
    </xf>
    <xf numFmtId="9" fontId="9" fillId="3" borderId="15" xfId="9" applyFont="1" applyFill="1" applyBorder="1" applyAlignment="1">
      <alignment vertical="center"/>
    </xf>
    <xf numFmtId="165" fontId="9" fillId="3" borderId="15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6" fontId="8" fillId="3" borderId="0" xfId="3" applyNumberFormat="1" applyFont="1" applyFill="1" applyBorder="1" applyAlignment="1">
      <alignment vertical="center"/>
    </xf>
    <xf numFmtId="38" fontId="8" fillId="3" borderId="0" xfId="3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11" applyFont="1" applyFill="1" applyAlignment="1">
      <alignment horizontal="center"/>
    </xf>
    <xf numFmtId="0" fontId="3" fillId="0" borderId="0" xfId="11" applyFont="1"/>
    <xf numFmtId="0" fontId="14" fillId="0" borderId="0" xfId="11"/>
    <xf numFmtId="0" fontId="17" fillId="0" borderId="39" xfId="0" applyFont="1" applyBorder="1" applyAlignment="1">
      <alignment horizontal="left" vertical="center"/>
    </xf>
    <xf numFmtId="0" fontId="17" fillId="0" borderId="48" xfId="0" applyFont="1" applyBorder="1"/>
    <xf numFmtId="6" fontId="17" fillId="0" borderId="45" xfId="0" applyNumberFormat="1" applyFont="1" applyBorder="1" applyAlignment="1">
      <alignment vertical="center"/>
    </xf>
    <xf numFmtId="0" fontId="17" fillId="0" borderId="41" xfId="0" applyFont="1" applyBorder="1" applyAlignment="1">
      <alignment horizontal="left" vertical="center"/>
    </xf>
    <xf numFmtId="0" fontId="17" fillId="0" borderId="26" xfId="0" applyFont="1" applyBorder="1"/>
    <xf numFmtId="38" fontId="17" fillId="0" borderId="51" xfId="0" applyNumberFormat="1" applyFont="1" applyBorder="1" applyAlignment="1">
      <alignment vertical="center"/>
    </xf>
    <xf numFmtId="38" fontId="17" fillId="0" borderId="45" xfId="0" applyNumberFormat="1" applyFont="1" applyBorder="1" applyAlignment="1">
      <alignment vertical="center"/>
    </xf>
    <xf numFmtId="9" fontId="17" fillId="0" borderId="46" xfId="9" applyFont="1" applyBorder="1" applyAlignment="1">
      <alignment vertical="center"/>
    </xf>
    <xf numFmtId="38" fontId="17" fillId="0" borderId="47" xfId="0" applyNumberFormat="1" applyFont="1" applyBorder="1" applyAlignment="1">
      <alignment vertical="center"/>
    </xf>
    <xf numFmtId="0" fontId="18" fillId="0" borderId="41" xfId="0" applyFont="1" applyBorder="1" applyAlignment="1">
      <alignment horizontal="left" vertical="center"/>
    </xf>
    <xf numFmtId="0" fontId="18" fillId="0" borderId="26" xfId="0" applyFont="1" applyBorder="1"/>
    <xf numFmtId="6" fontId="18" fillId="3" borderId="50" xfId="0" applyNumberFormat="1" applyFont="1" applyFill="1" applyBorder="1" applyAlignment="1">
      <alignment vertical="center"/>
    </xf>
    <xf numFmtId="38" fontId="17" fillId="0" borderId="46" xfId="0" applyNumberFormat="1" applyFont="1" applyBorder="1" applyAlignment="1">
      <alignment vertical="center"/>
    </xf>
    <xf numFmtId="6" fontId="17" fillId="0" borderId="46" xfId="0" applyNumberFormat="1" applyFont="1" applyBorder="1" applyAlignment="1">
      <alignment vertical="center"/>
    </xf>
    <xf numFmtId="6" fontId="17" fillId="0" borderId="21" xfId="0" applyNumberFormat="1" applyFont="1" applyBorder="1" applyAlignment="1">
      <alignment vertical="center"/>
    </xf>
    <xf numFmtId="6" fontId="17" fillId="0" borderId="34" xfId="0" applyNumberFormat="1" applyFont="1" applyBorder="1" applyAlignment="1">
      <alignment vertical="center"/>
    </xf>
    <xf numFmtId="6" fontId="17" fillId="0" borderId="31" xfId="0" applyNumberFormat="1" applyFont="1" applyBorder="1" applyAlignment="1">
      <alignment vertical="center"/>
    </xf>
    <xf numFmtId="6" fontId="17" fillId="0" borderId="51" xfId="0" applyNumberFormat="1" applyFont="1" applyBorder="1" applyAlignment="1">
      <alignment vertical="center"/>
    </xf>
    <xf numFmtId="6" fontId="17" fillId="0" borderId="53" xfId="11" applyNumberFormat="1" applyFont="1" applyBorder="1"/>
    <xf numFmtId="0" fontId="18" fillId="0" borderId="0" xfId="0" applyFont="1" applyBorder="1" applyAlignment="1">
      <alignment horizontal="left" vertical="center"/>
    </xf>
    <xf numFmtId="0" fontId="18" fillId="0" borderId="0" xfId="11" applyFont="1" applyFill="1" applyAlignment="1">
      <alignment horizontal="center"/>
    </xf>
    <xf numFmtId="0" fontId="18" fillId="0" borderId="0" xfId="11" applyFont="1" applyAlignment="1">
      <alignment horizontal="center"/>
    </xf>
    <xf numFmtId="0" fontId="17" fillId="0" borderId="0" xfId="11" applyFont="1" applyAlignment="1">
      <alignment horizontal="left" indent="1"/>
    </xf>
    <xf numFmtId="0" fontId="17" fillId="0" borderId="0" xfId="11" applyFont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85" xfId="0" applyFont="1" applyBorder="1" applyAlignment="1">
      <alignment horizontal="left" vertical="center" indent="1"/>
    </xf>
    <xf numFmtId="0" fontId="17" fillId="0" borderId="86" xfId="0" applyFont="1" applyBorder="1" applyAlignment="1">
      <alignment horizontal="left" vertical="center" indent="1"/>
    </xf>
    <xf numFmtId="0" fontId="17" fillId="0" borderId="90" xfId="0" applyFont="1" applyBorder="1" applyAlignment="1">
      <alignment horizontal="left" vertical="center" indent="1"/>
    </xf>
    <xf numFmtId="0" fontId="18" fillId="0" borderId="87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0" xfId="0" applyFont="1" applyBorder="1" applyAlignment="1">
      <alignment horizontal="left" vertical="center" indent="1"/>
    </xf>
    <xf numFmtId="0" fontId="17" fillId="0" borderId="29" xfId="0" applyFont="1" applyBorder="1" applyAlignment="1">
      <alignment horizontal="left" vertical="center" indent="1"/>
    </xf>
    <xf numFmtId="0" fontId="17" fillId="0" borderId="31" xfId="0" applyFont="1" applyBorder="1" applyAlignment="1">
      <alignment horizontal="left" vertical="center" indent="1"/>
    </xf>
    <xf numFmtId="6" fontId="17" fillId="0" borderId="10" xfId="4" applyNumberFormat="1" applyFont="1" applyBorder="1" applyAlignment="1">
      <alignment vertical="center"/>
    </xf>
    <xf numFmtId="6" fontId="17" fillId="0" borderId="52" xfId="4" applyNumberFormat="1" applyFont="1" applyBorder="1" applyAlignment="1">
      <alignment vertical="center"/>
    </xf>
    <xf numFmtId="0" fontId="17" fillId="0" borderId="41" xfId="0" applyFont="1" applyBorder="1" applyAlignment="1">
      <alignment horizontal="left" vertical="center" indent="1"/>
    </xf>
    <xf numFmtId="0" fontId="17" fillId="0" borderId="27" xfId="0" applyFont="1" applyBorder="1" applyAlignment="1">
      <alignment horizontal="left" vertical="center" indent="1"/>
    </xf>
    <xf numFmtId="0" fontId="17" fillId="0" borderId="26" xfId="0" applyFont="1" applyBorder="1" applyAlignment="1">
      <alignment horizontal="left" vertical="center" indent="1"/>
    </xf>
    <xf numFmtId="6" fontId="17" fillId="0" borderId="30" xfId="4" applyNumberFormat="1" applyFont="1" applyBorder="1" applyAlignment="1">
      <alignment vertical="center"/>
    </xf>
    <xf numFmtId="6" fontId="17" fillId="0" borderId="51" xfId="4" applyNumberFormat="1" applyFont="1" applyBorder="1" applyAlignment="1">
      <alignment vertical="center"/>
    </xf>
    <xf numFmtId="6" fontId="17" fillId="0" borderId="7" xfId="4" applyNumberFormat="1" applyFont="1" applyBorder="1" applyAlignment="1">
      <alignment vertical="center"/>
    </xf>
    <xf numFmtId="6" fontId="17" fillId="0" borderId="89" xfId="4" applyNumberFormat="1" applyFont="1" applyBorder="1" applyAlignment="1">
      <alignment vertical="center"/>
    </xf>
    <xf numFmtId="0" fontId="18" fillId="3" borderId="42" xfId="0" applyFont="1" applyFill="1" applyBorder="1" applyAlignment="1">
      <alignment horizontal="left" vertical="center" indent="1"/>
    </xf>
    <xf numFmtId="0" fontId="18" fillId="3" borderId="43" xfId="0" applyFont="1" applyFill="1" applyBorder="1" applyAlignment="1">
      <alignment horizontal="left" vertical="center" indent="1"/>
    </xf>
    <xf numFmtId="0" fontId="18" fillId="3" borderId="49" xfId="0" applyFont="1" applyFill="1" applyBorder="1" applyAlignment="1">
      <alignment horizontal="left" vertical="center" indent="1"/>
    </xf>
    <xf numFmtId="6" fontId="18" fillId="3" borderId="68" xfId="4" applyNumberFormat="1" applyFont="1" applyFill="1" applyBorder="1" applyAlignment="1">
      <alignment vertical="center"/>
    </xf>
    <xf numFmtId="6" fontId="18" fillId="3" borderId="53" xfId="4" applyNumberFormat="1" applyFont="1" applyFill="1" applyBorder="1" applyAlignment="1">
      <alignment vertical="center"/>
    </xf>
    <xf numFmtId="40" fontId="18" fillId="0" borderId="54" xfId="12" applyFont="1" applyBorder="1" applyAlignment="1">
      <alignment horizontal="left" indent="1"/>
    </xf>
    <xf numFmtId="40" fontId="18" fillId="0" borderId="55" xfId="12" applyFont="1" applyBorder="1"/>
    <xf numFmtId="41" fontId="18" fillId="0" borderId="55" xfId="12" applyNumberFormat="1" applyFont="1" applyBorder="1"/>
    <xf numFmtId="38" fontId="17" fillId="0" borderId="55" xfId="13" applyFont="1" applyBorder="1"/>
    <xf numFmtId="0" fontId="17" fillId="0" borderId="56" xfId="11" applyFont="1" applyBorder="1"/>
    <xf numFmtId="40" fontId="17" fillId="0" borderId="57" xfId="12" applyFont="1" applyBorder="1" applyAlignment="1">
      <alignment horizontal="left" indent="1"/>
    </xf>
    <xf numFmtId="40" fontId="17" fillId="0" borderId="0" xfId="12" applyFont="1" applyBorder="1"/>
    <xf numFmtId="41" fontId="17" fillId="0" borderId="0" xfId="12" applyNumberFormat="1" applyFont="1" applyBorder="1"/>
    <xf numFmtId="6" fontId="17" fillId="0" borderId="0" xfId="14" applyFont="1" applyBorder="1"/>
    <xf numFmtId="0" fontId="17" fillId="0" borderId="58" xfId="11" applyFont="1" applyBorder="1"/>
    <xf numFmtId="38" fontId="17" fillId="0" borderId="0" xfId="13" applyFont="1" applyBorder="1"/>
    <xf numFmtId="6" fontId="17" fillId="0" borderId="58" xfId="14" applyFont="1" applyBorder="1"/>
    <xf numFmtId="40" fontId="18" fillId="0" borderId="57" xfId="12" applyFont="1" applyBorder="1" applyAlignment="1">
      <alignment horizontal="left" indent="1"/>
    </xf>
    <xf numFmtId="40" fontId="18" fillId="0" borderId="0" xfId="12" applyFont="1" applyBorder="1"/>
    <xf numFmtId="41" fontId="18" fillId="0" borderId="0" xfId="12" applyNumberFormat="1" applyFont="1" applyBorder="1"/>
    <xf numFmtId="38" fontId="17" fillId="0" borderId="5" xfId="13" applyFont="1" applyBorder="1"/>
    <xf numFmtId="38" fontId="17" fillId="0" borderId="0" xfId="14" applyNumberFormat="1" applyFont="1" applyBorder="1"/>
    <xf numFmtId="38" fontId="17" fillId="0" borderId="3" xfId="14" applyNumberFormat="1" applyFont="1" applyBorder="1"/>
    <xf numFmtId="38" fontId="17" fillId="0" borderId="3" xfId="13" applyFont="1" applyBorder="1"/>
    <xf numFmtId="38" fontId="17" fillId="0" borderId="58" xfId="11" applyNumberFormat="1" applyFont="1" applyBorder="1"/>
    <xf numFmtId="40" fontId="18" fillId="0" borderId="62" xfId="12" applyFont="1" applyBorder="1" applyAlignment="1">
      <alignment horizontal="left" indent="1"/>
    </xf>
    <xf numFmtId="40" fontId="18" fillId="0" borderId="3" xfId="12" applyFont="1" applyBorder="1"/>
    <xf numFmtId="41" fontId="18" fillId="0" borderId="3" xfId="12" applyNumberFormat="1" applyFont="1" applyBorder="1"/>
    <xf numFmtId="6" fontId="18" fillId="0" borderId="92" xfId="14" applyFont="1" applyBorder="1"/>
    <xf numFmtId="40" fontId="18" fillId="0" borderId="60" xfId="12" applyFont="1" applyBorder="1" applyAlignment="1">
      <alignment horizontal="left" indent="2"/>
    </xf>
    <xf numFmtId="40" fontId="18" fillId="0" borderId="1" xfId="12" applyFont="1" applyBorder="1" applyAlignment="1">
      <alignment horizontal="left" indent="1"/>
    </xf>
    <xf numFmtId="41" fontId="18" fillId="0" borderId="1" xfId="12" applyNumberFormat="1" applyFont="1" applyBorder="1"/>
    <xf numFmtId="38" fontId="17" fillId="0" borderId="1" xfId="13" applyFont="1" applyBorder="1"/>
    <xf numFmtId="6" fontId="18" fillId="3" borderId="38" xfId="15" applyNumberFormat="1" applyFont="1" applyFill="1" applyBorder="1"/>
    <xf numFmtId="0" fontId="17" fillId="0" borderId="0" xfId="11" applyFont="1" applyBorder="1"/>
    <xf numFmtId="38" fontId="17" fillId="0" borderId="61" xfId="11" applyNumberFormat="1" applyFont="1" applyBorder="1"/>
    <xf numFmtId="6" fontId="17" fillId="0" borderId="61" xfId="14" applyFont="1" applyBorder="1"/>
    <xf numFmtId="38" fontId="18" fillId="0" borderId="0" xfId="13" applyFont="1" applyBorder="1" applyAlignment="1">
      <alignment horizontal="center"/>
    </xf>
    <xf numFmtId="38" fontId="18" fillId="0" borderId="3" xfId="13" applyFont="1" applyBorder="1" applyAlignment="1">
      <alignment horizontal="center"/>
    </xf>
    <xf numFmtId="6" fontId="17" fillId="0" borderId="61" xfId="14" applyFont="1" applyBorder="1" applyAlignment="1">
      <alignment vertical="center"/>
    </xf>
    <xf numFmtId="38" fontId="17" fillId="0" borderId="56" xfId="11" applyNumberFormat="1" applyFont="1" applyBorder="1"/>
    <xf numFmtId="0" fontId="17" fillId="0" borderId="61" xfId="11" applyFont="1" applyBorder="1"/>
    <xf numFmtId="40" fontId="18" fillId="2" borderId="62" xfId="12" applyFont="1" applyFill="1" applyBorder="1" applyAlignment="1">
      <alignment horizontal="left" indent="1"/>
    </xf>
    <xf numFmtId="40" fontId="18" fillId="2" borderId="3" xfId="12" applyFont="1" applyFill="1" applyBorder="1"/>
    <xf numFmtId="41" fontId="18" fillId="2" borderId="3" xfId="12" applyNumberFormat="1" applyFont="1" applyFill="1" applyBorder="1"/>
    <xf numFmtId="38" fontId="17" fillId="2" borderId="3" xfId="13" applyFont="1" applyFill="1" applyBorder="1"/>
    <xf numFmtId="6" fontId="18" fillId="3" borderId="61" xfId="15" applyNumberFormat="1" applyFont="1" applyFill="1" applyBorder="1"/>
    <xf numFmtId="40" fontId="18" fillId="0" borderId="63" xfId="12" applyFont="1" applyBorder="1" applyAlignment="1">
      <alignment horizontal="left" indent="1"/>
    </xf>
    <xf numFmtId="40" fontId="17" fillId="0" borderId="5" xfId="12" applyFont="1" applyBorder="1"/>
    <xf numFmtId="41" fontId="17" fillId="0" borderId="5" xfId="12" applyNumberFormat="1" applyFont="1" applyBorder="1"/>
    <xf numFmtId="38" fontId="18" fillId="0" borderId="59" xfId="11" applyNumberFormat="1" applyFont="1" applyBorder="1" applyAlignment="1">
      <alignment horizontal="center"/>
    </xf>
    <xf numFmtId="38" fontId="17" fillId="0" borderId="59" xfId="11" applyNumberFormat="1" applyFont="1" applyBorder="1"/>
    <xf numFmtId="40" fontId="18" fillId="3" borderId="60" xfId="12" applyFont="1" applyFill="1" applyBorder="1" applyAlignment="1">
      <alignment horizontal="left" indent="1"/>
    </xf>
    <xf numFmtId="40" fontId="18" fillId="3" borderId="1" xfId="12" applyFont="1" applyFill="1" applyBorder="1"/>
    <xf numFmtId="41" fontId="18" fillId="3" borderId="1" xfId="12" applyNumberFormat="1" applyFont="1" applyFill="1" applyBorder="1"/>
    <xf numFmtId="38" fontId="18" fillId="3" borderId="1" xfId="13" applyFont="1" applyFill="1" applyBorder="1"/>
    <xf numFmtId="0" fontId="17" fillId="0" borderId="5" xfId="11" applyFont="1" applyBorder="1" applyAlignment="1">
      <alignment horizontal="left" indent="1"/>
    </xf>
    <xf numFmtId="0" fontId="17" fillId="0" borderId="5" xfId="11" applyFont="1" applyBorder="1"/>
    <xf numFmtId="40" fontId="18" fillId="3" borderId="57" xfId="12" applyFont="1" applyFill="1" applyBorder="1" applyAlignment="1">
      <alignment horizontal="left" indent="1"/>
    </xf>
    <xf numFmtId="40" fontId="18" fillId="3" borderId="0" xfId="12" applyFont="1" applyFill="1" applyBorder="1"/>
    <xf numFmtId="41" fontId="18" fillId="3" borderId="0" xfId="12" applyNumberFormat="1" applyFont="1" applyFill="1" applyBorder="1"/>
    <xf numFmtId="38" fontId="18" fillId="3" borderId="0" xfId="13" applyFont="1" applyFill="1" applyBorder="1"/>
    <xf numFmtId="6" fontId="18" fillId="3" borderId="58" xfId="14" applyFont="1" applyFill="1" applyBorder="1"/>
    <xf numFmtId="40" fontId="18" fillId="3" borderId="60" xfId="12" applyFont="1" applyFill="1" applyBorder="1" applyAlignment="1">
      <alignment horizontal="left" indent="2"/>
    </xf>
    <xf numFmtId="40" fontId="18" fillId="3" borderId="1" xfId="12" applyFont="1" applyFill="1" applyBorder="1" applyAlignment="1">
      <alignment horizontal="left" indent="1"/>
    </xf>
    <xf numFmtId="6" fontId="18" fillId="3" borderId="38" xfId="14" applyFont="1" applyFill="1" applyBorder="1"/>
    <xf numFmtId="40" fontId="17" fillId="0" borderId="57" xfId="12" applyFont="1" applyBorder="1" applyAlignment="1">
      <alignment horizontal="right" indent="1"/>
    </xf>
    <xf numFmtId="40" fontId="17" fillId="0" borderId="0" xfId="12" applyFont="1" applyBorder="1" applyAlignment="1">
      <alignment horizontal="left"/>
    </xf>
    <xf numFmtId="38" fontId="17" fillId="0" borderId="58" xfId="11" applyNumberFormat="1" applyFont="1" applyBorder="1" applyAlignment="1">
      <alignment horizontal="center"/>
    </xf>
    <xf numFmtId="40" fontId="18" fillId="2" borderId="60" xfId="12" applyFont="1" applyFill="1" applyBorder="1" applyAlignment="1">
      <alignment horizontal="left" indent="1"/>
    </xf>
    <xf numFmtId="40" fontId="18" fillId="2" borderId="1" xfId="12" applyFont="1" applyFill="1" applyBorder="1"/>
    <xf numFmtId="41" fontId="18" fillId="2" borderId="1" xfId="12" applyNumberFormat="1" applyFont="1" applyFill="1" applyBorder="1"/>
    <xf numFmtId="38" fontId="17" fillId="2" borderId="1" xfId="13" applyFont="1" applyFill="1" applyBorder="1"/>
    <xf numFmtId="0" fontId="18" fillId="3" borderId="54" xfId="11" applyFont="1" applyFill="1" applyBorder="1" applyAlignment="1">
      <alignment horizontal="center"/>
    </xf>
    <xf numFmtId="0" fontId="18" fillId="0" borderId="55" xfId="11" applyFont="1" applyBorder="1" applyAlignment="1">
      <alignment horizontal="left" indent="1"/>
    </xf>
    <xf numFmtId="0" fontId="18" fillId="0" borderId="55" xfId="11" applyFont="1" applyBorder="1"/>
    <xf numFmtId="6" fontId="18" fillId="0" borderId="55" xfId="11" applyNumberFormat="1" applyFont="1" applyBorder="1"/>
    <xf numFmtId="6" fontId="18" fillId="0" borderId="56" xfId="11" applyNumberFormat="1" applyFont="1" applyBorder="1"/>
    <xf numFmtId="0" fontId="18" fillId="3" borderId="57" xfId="11" applyFont="1" applyFill="1" applyBorder="1" applyAlignment="1">
      <alignment horizontal="center"/>
    </xf>
    <xf numFmtId="0" fontId="18" fillId="0" borderId="0" xfId="11" applyFont="1" applyBorder="1" applyAlignment="1">
      <alignment horizontal="left" indent="1"/>
    </xf>
    <xf numFmtId="0" fontId="18" fillId="0" borderId="0" xfId="11" applyFont="1" applyBorder="1"/>
    <xf numFmtId="6" fontId="18" fillId="0" borderId="3" xfId="11" applyNumberFormat="1" applyFont="1" applyBorder="1"/>
    <xf numFmtId="6" fontId="18" fillId="0" borderId="58" xfId="11" applyNumberFormat="1" applyFont="1" applyBorder="1"/>
    <xf numFmtId="6" fontId="18" fillId="0" borderId="0" xfId="11" applyNumberFormat="1" applyFont="1" applyBorder="1"/>
    <xf numFmtId="6" fontId="18" fillId="0" borderId="61" xfId="11" applyNumberFormat="1" applyFont="1" applyBorder="1"/>
    <xf numFmtId="6" fontId="18" fillId="0" borderId="38" xfId="11" applyNumberFormat="1" applyFont="1" applyBorder="1"/>
    <xf numFmtId="0" fontId="18" fillId="3" borderId="60" xfId="11" applyFont="1" applyFill="1" applyBorder="1" applyAlignment="1">
      <alignment horizontal="center"/>
    </xf>
    <xf numFmtId="0" fontId="18" fillId="3" borderId="1" xfId="11" applyFont="1" applyFill="1" applyBorder="1" applyAlignment="1">
      <alignment horizontal="left" indent="1"/>
    </xf>
    <xf numFmtId="0" fontId="18" fillId="3" borderId="1" xfId="11" applyFont="1" applyFill="1" applyBorder="1"/>
    <xf numFmtId="6" fontId="18" fillId="3" borderId="1" xfId="11" applyNumberFormat="1" applyFont="1" applyFill="1" applyBorder="1"/>
    <xf numFmtId="6" fontId="18" fillId="3" borderId="38" xfId="11" applyNumberFormat="1" applyFont="1" applyFill="1" applyBorder="1"/>
    <xf numFmtId="0" fontId="18" fillId="0" borderId="0" xfId="11" applyFont="1" applyFill="1" applyBorder="1" applyAlignment="1">
      <alignment horizontal="center"/>
    </xf>
    <xf numFmtId="0" fontId="18" fillId="3" borderId="0" xfId="11" applyFont="1" applyFill="1" applyBorder="1" applyAlignment="1">
      <alignment horizontal="left"/>
    </xf>
    <xf numFmtId="0" fontId="18" fillId="3" borderId="0" xfId="11" applyFont="1" applyFill="1" applyBorder="1"/>
    <xf numFmtId="0" fontId="18" fillId="0" borderId="0" xfId="11" applyFont="1" applyBorder="1" applyAlignment="1">
      <alignment horizontal="left"/>
    </xf>
    <xf numFmtId="0" fontId="18" fillId="0" borderId="41" xfId="11" applyFont="1" applyBorder="1" applyAlignment="1">
      <alignment horizontal="left" indent="1"/>
    </xf>
    <xf numFmtId="0" fontId="18" fillId="0" borderId="26" xfId="11" applyFont="1" applyBorder="1"/>
    <xf numFmtId="6" fontId="18" fillId="0" borderId="52" xfId="11" applyNumberFormat="1" applyFont="1" applyBorder="1"/>
    <xf numFmtId="0" fontId="17" fillId="0" borderId="41" xfId="11" applyFont="1" applyBorder="1" applyAlignment="1">
      <alignment horizontal="left"/>
    </xf>
    <xf numFmtId="0" fontId="17" fillId="0" borderId="26" xfId="11" applyFont="1" applyBorder="1"/>
    <xf numFmtId="38" fontId="17" fillId="0" borderId="51" xfId="11" applyNumberFormat="1" applyFont="1" applyBorder="1"/>
    <xf numFmtId="38" fontId="17" fillId="0" borderId="45" xfId="11" applyNumberFormat="1" applyFont="1" applyBorder="1"/>
    <xf numFmtId="9" fontId="17" fillId="0" borderId="47" xfId="9" applyFont="1" applyBorder="1"/>
    <xf numFmtId="0" fontId="17" fillId="0" borderId="41" xfId="11" applyFont="1" applyBorder="1" applyAlignment="1">
      <alignment horizontal="left" indent="1"/>
    </xf>
    <xf numFmtId="6" fontId="18" fillId="3" borderId="50" xfId="11" applyNumberFormat="1" applyFont="1" applyFill="1" applyBorder="1" applyAlignment="1">
      <alignment vertical="center"/>
    </xf>
    <xf numFmtId="0" fontId="17" fillId="0" borderId="42" xfId="11" applyFont="1" applyBorder="1" applyAlignment="1">
      <alignment horizontal="left" indent="1"/>
    </xf>
    <xf numFmtId="0" fontId="17" fillId="0" borderId="49" xfId="11" applyFont="1" applyBorder="1"/>
    <xf numFmtId="9" fontId="17" fillId="0" borderId="53" xfId="9" applyFont="1" applyBorder="1"/>
    <xf numFmtId="0" fontId="17" fillId="0" borderId="0" xfId="11" applyFont="1" applyBorder="1" applyAlignment="1">
      <alignment horizontal="left" indent="1"/>
    </xf>
    <xf numFmtId="9" fontId="17" fillId="0" borderId="0" xfId="9" applyFont="1" applyBorder="1"/>
    <xf numFmtId="0" fontId="18" fillId="0" borderId="39" xfId="11" applyFont="1" applyBorder="1" applyAlignment="1">
      <alignment horizontal="left" indent="1"/>
    </xf>
    <xf numFmtId="0" fontId="17" fillId="0" borderId="40" xfId="11" applyFont="1" applyBorder="1"/>
    <xf numFmtId="9" fontId="17" fillId="0" borderId="48" xfId="9" applyFont="1" applyBorder="1"/>
    <xf numFmtId="0" fontId="17" fillId="0" borderId="45" xfId="11" applyFont="1" applyBorder="1"/>
    <xf numFmtId="0" fontId="17" fillId="0" borderId="27" xfId="11" applyFont="1" applyBorder="1"/>
    <xf numFmtId="9" fontId="17" fillId="0" borderId="26" xfId="9" applyFont="1" applyBorder="1"/>
    <xf numFmtId="0" fontId="17" fillId="0" borderId="43" xfId="11" applyFont="1" applyBorder="1"/>
    <xf numFmtId="9" fontId="17" fillId="0" borderId="49" xfId="9" applyFont="1" applyBorder="1"/>
    <xf numFmtId="41" fontId="18" fillId="0" borderId="75" xfId="1" applyNumberFormat="1" applyFont="1" applyBorder="1" applyAlignment="1">
      <alignment horizontal="left" vertical="center"/>
    </xf>
    <xf numFmtId="41" fontId="18" fillId="0" borderId="76" xfId="1" applyNumberFormat="1" applyFont="1" applyBorder="1" applyAlignment="1">
      <alignment horizontal="left" vertical="center"/>
    </xf>
    <xf numFmtId="0" fontId="17" fillId="0" borderId="76" xfId="0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41" fontId="17" fillId="0" borderId="80" xfId="1" applyNumberFormat="1" applyFont="1" applyBorder="1" applyAlignment="1">
      <alignment horizontal="left" vertical="center"/>
    </xf>
    <xf numFmtId="41" fontId="17" fillId="0" borderId="29" xfId="1" applyNumberFormat="1" applyFont="1" applyBorder="1" applyAlignment="1">
      <alignment horizontal="left" vertical="center"/>
    </xf>
    <xf numFmtId="0" fontId="17" fillId="0" borderId="29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41" fontId="17" fillId="0" borderId="41" xfId="1" applyNumberFormat="1" applyFont="1" applyBorder="1" applyAlignment="1">
      <alignment horizontal="left" vertical="center"/>
    </xf>
    <xf numFmtId="41" fontId="17" fillId="0" borderId="27" xfId="1" applyNumberFormat="1" applyFont="1" applyBorder="1" applyAlignment="1">
      <alignment horizontal="left" vertical="center"/>
    </xf>
    <xf numFmtId="0" fontId="17" fillId="0" borderId="27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38" fontId="17" fillId="0" borderId="81" xfId="1" applyNumberFormat="1" applyFont="1" applyBorder="1" applyAlignment="1">
      <alignment vertical="center"/>
    </xf>
    <xf numFmtId="38" fontId="17" fillId="0" borderId="93" xfId="1" applyNumberFormat="1" applyFont="1" applyBorder="1" applyAlignment="1">
      <alignment vertical="center"/>
    </xf>
    <xf numFmtId="41" fontId="18" fillId="3" borderId="42" xfId="1" applyNumberFormat="1" applyFont="1" applyFill="1" applyBorder="1" applyAlignment="1">
      <alignment horizontal="left" vertical="center"/>
    </xf>
    <xf numFmtId="41" fontId="18" fillId="3" borderId="43" xfId="1" applyNumberFormat="1" applyFont="1" applyFill="1" applyBorder="1" applyAlignment="1">
      <alignment horizontal="left" vertical="center"/>
    </xf>
    <xf numFmtId="0" fontId="18" fillId="3" borderId="43" xfId="0" applyFont="1" applyFill="1" applyBorder="1" applyAlignment="1">
      <alignment vertical="center"/>
    </xf>
    <xf numFmtId="0" fontId="18" fillId="3" borderId="49" xfId="0" applyFont="1" applyFill="1" applyBorder="1" applyAlignment="1">
      <alignment vertical="center"/>
    </xf>
    <xf numFmtId="41" fontId="17" fillId="0" borderId="0" xfId="1" applyNumberFormat="1" applyFont="1" applyAlignment="1">
      <alignment horizontal="left" vertical="center"/>
    </xf>
    <xf numFmtId="6" fontId="17" fillId="0" borderId="0" xfId="4" applyNumberFormat="1" applyFont="1" applyBorder="1" applyAlignment="1">
      <alignment vertical="center"/>
    </xf>
    <xf numFmtId="41" fontId="17" fillId="0" borderId="39" xfId="1" applyNumberFormat="1" applyFont="1" applyBorder="1" applyAlignment="1">
      <alignment horizontal="left" vertical="center"/>
    </xf>
    <xf numFmtId="38" fontId="17" fillId="0" borderId="40" xfId="1" applyNumberFormat="1" applyFont="1" applyBorder="1" applyAlignment="1">
      <alignment vertical="center"/>
    </xf>
    <xf numFmtId="38" fontId="17" fillId="0" borderId="48" xfId="1" applyNumberFormat="1" applyFont="1" applyBorder="1" applyAlignment="1">
      <alignment vertical="center"/>
    </xf>
    <xf numFmtId="38" fontId="17" fillId="0" borderId="45" xfId="1" applyNumberFormat="1" applyFont="1" applyBorder="1" applyAlignment="1">
      <alignment vertical="center"/>
    </xf>
    <xf numFmtId="38" fontId="17" fillId="0" borderId="27" xfId="1" applyNumberFormat="1" applyFont="1" applyBorder="1" applyAlignment="1">
      <alignment vertical="center"/>
    </xf>
    <xf numFmtId="38" fontId="17" fillId="0" borderId="26" xfId="1" applyNumberFormat="1" applyFont="1" applyBorder="1" applyAlignment="1">
      <alignment vertical="center"/>
    </xf>
    <xf numFmtId="38" fontId="17" fillId="0" borderId="52" xfId="1" applyNumberFormat="1" applyFont="1" applyBorder="1" applyAlignment="1">
      <alignment vertical="center"/>
    </xf>
    <xf numFmtId="41" fontId="17" fillId="0" borderId="42" xfId="1" applyNumberFormat="1" applyFont="1" applyBorder="1" applyAlignment="1">
      <alignment horizontal="left" vertical="center"/>
    </xf>
    <xf numFmtId="38" fontId="17" fillId="0" borderId="43" xfId="1" applyNumberFormat="1" applyFont="1" applyBorder="1" applyAlignment="1">
      <alignment vertical="center"/>
    </xf>
    <xf numFmtId="38" fontId="17" fillId="0" borderId="49" xfId="1" applyNumberFormat="1" applyFont="1" applyBorder="1" applyAlignment="1">
      <alignment vertical="center"/>
    </xf>
    <xf numFmtId="38" fontId="18" fillId="0" borderId="53" xfId="1" applyNumberFormat="1" applyFont="1" applyBorder="1" applyAlignment="1">
      <alignment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left" vertical="top" wrapText="1" indent="1"/>
    </xf>
    <xf numFmtId="0" fontId="19" fillId="0" borderId="40" xfId="0" applyFont="1" applyBorder="1" applyAlignment="1">
      <alignment horizontal="left" vertical="top" wrapText="1" indent="1"/>
    </xf>
    <xf numFmtId="0" fontId="19" fillId="0" borderId="48" xfId="0" applyFont="1" applyBorder="1" applyAlignment="1">
      <alignment horizontal="left" vertical="top" wrapText="1" indent="1"/>
    </xf>
    <xf numFmtId="0" fontId="19" fillId="0" borderId="41" xfId="0" applyFont="1" applyBorder="1" applyAlignment="1">
      <alignment horizontal="left" vertical="top" wrapText="1" indent="1"/>
    </xf>
    <xf numFmtId="0" fontId="19" fillId="0" borderId="27" xfId="0" applyFont="1" applyBorder="1" applyAlignment="1">
      <alignment horizontal="left" vertical="top" wrapText="1" indent="1"/>
    </xf>
    <xf numFmtId="0" fontId="19" fillId="0" borderId="26" xfId="0" applyFont="1" applyBorder="1" applyAlignment="1">
      <alignment horizontal="left" vertical="top" wrapText="1" indent="1"/>
    </xf>
    <xf numFmtId="0" fontId="19" fillId="0" borderId="0" xfId="0" applyFont="1"/>
    <xf numFmtId="0" fontId="20" fillId="0" borderId="85" xfId="0" applyFont="1" applyBorder="1" applyAlignment="1">
      <alignment horizontal="center" vertical="top" wrapText="1"/>
    </xf>
    <xf numFmtId="0" fontId="20" fillId="0" borderId="90" xfId="0" applyFont="1" applyBorder="1" applyAlignment="1">
      <alignment horizontal="center" vertical="top" wrapText="1"/>
    </xf>
    <xf numFmtId="0" fontId="20" fillId="0" borderId="91" xfId="0" applyFont="1" applyBorder="1" applyAlignment="1">
      <alignment horizontal="center" vertical="top" wrapText="1"/>
    </xf>
    <xf numFmtId="0" fontId="20" fillId="0" borderId="87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6" fontId="20" fillId="3" borderId="11" xfId="0" applyNumberFormat="1" applyFont="1" applyFill="1" applyBorder="1" applyAlignment="1">
      <alignment horizontal="center" vertical="top" wrapText="1"/>
    </xf>
    <xf numFmtId="6" fontId="19" fillId="0" borderId="21" xfId="0" applyNumberFormat="1" applyFont="1" applyBorder="1" applyAlignment="1">
      <alignment horizontal="center" vertical="top" wrapText="1"/>
    </xf>
    <xf numFmtId="6" fontId="19" fillId="0" borderId="46" xfId="0" applyNumberFormat="1" applyFont="1" applyBorder="1" applyAlignment="1">
      <alignment horizontal="center" vertical="top" wrapText="1"/>
    </xf>
    <xf numFmtId="6" fontId="20" fillId="3" borderId="44" xfId="0" applyNumberFormat="1" applyFont="1" applyFill="1" applyBorder="1" applyAlignment="1">
      <alignment horizontal="center" vertical="top" wrapText="1"/>
    </xf>
    <xf numFmtId="6" fontId="19" fillId="0" borderId="30" xfId="0" applyNumberFormat="1" applyFont="1" applyBorder="1" applyAlignment="1">
      <alignment horizontal="center" vertical="top" wrapText="1"/>
    </xf>
    <xf numFmtId="6" fontId="19" fillId="0" borderId="33" xfId="0" applyNumberFormat="1" applyFont="1" applyBorder="1" applyAlignment="1">
      <alignment horizontal="center" vertical="top" wrapText="1"/>
    </xf>
    <xf numFmtId="6" fontId="19" fillId="0" borderId="34" xfId="0" applyNumberFormat="1" applyFont="1" applyBorder="1" applyAlignment="1">
      <alignment horizontal="center" vertical="top" wrapText="1"/>
    </xf>
    <xf numFmtId="6" fontId="20" fillId="0" borderId="34" xfId="0" applyNumberFormat="1" applyFont="1" applyBorder="1" applyAlignment="1">
      <alignment horizontal="center" vertical="top" wrapText="1"/>
    </xf>
    <xf numFmtId="6" fontId="20" fillId="3" borderId="34" xfId="0" applyNumberFormat="1" applyFont="1" applyFill="1" applyBorder="1" applyAlignment="1">
      <alignment horizontal="center" vertical="top" wrapText="1"/>
    </xf>
    <xf numFmtId="6" fontId="19" fillId="0" borderId="80" xfId="0" applyNumberFormat="1" applyFont="1" applyBorder="1" applyAlignment="1">
      <alignment horizontal="center" vertical="top" wrapText="1"/>
    </xf>
    <xf numFmtId="6" fontId="19" fillId="0" borderId="31" xfId="0" applyNumberFormat="1" applyFont="1" applyBorder="1" applyAlignment="1">
      <alignment horizontal="center" vertical="top" wrapText="1"/>
    </xf>
    <xf numFmtId="6" fontId="19" fillId="0" borderId="9" xfId="0" applyNumberFormat="1" applyFont="1" applyBorder="1" applyAlignment="1">
      <alignment horizontal="center" vertical="top" wrapText="1"/>
    </xf>
    <xf numFmtId="6" fontId="19" fillId="0" borderId="10" xfId="0" applyNumberFormat="1" applyFont="1" applyBorder="1" applyAlignment="1">
      <alignment horizontal="center" vertical="top" wrapText="1"/>
    </xf>
    <xf numFmtId="6" fontId="19" fillId="0" borderId="47" xfId="0" applyNumberFormat="1" applyFont="1" applyBorder="1" applyAlignment="1">
      <alignment horizontal="center" vertical="top" wrapText="1"/>
    </xf>
    <xf numFmtId="0" fontId="19" fillId="0" borderId="42" xfId="0" applyFont="1" applyBorder="1"/>
    <xf numFmtId="0" fontId="19" fillId="0" borderId="49" xfId="0" applyFont="1" applyBorder="1"/>
    <xf numFmtId="0" fontId="19" fillId="0" borderId="33" xfId="0" applyFont="1" applyBorder="1"/>
    <xf numFmtId="6" fontId="20" fillId="3" borderId="53" xfId="0" applyNumberFormat="1" applyFont="1" applyFill="1" applyBorder="1" applyAlignment="1">
      <alignment horizontal="center" vertical="top" wrapText="1"/>
    </xf>
    <xf numFmtId="0" fontId="19" fillId="0" borderId="0" xfId="0" applyFont="1" applyBorder="1"/>
    <xf numFmtId="167" fontId="19" fillId="0" borderId="69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167" fontId="19" fillId="0" borderId="70" xfId="0" applyNumberFormat="1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center" indent="1"/>
    </xf>
    <xf numFmtId="0" fontId="17" fillId="0" borderId="0" xfId="0" applyFont="1" applyFill="1" applyAlignment="1">
      <alignment vertical="center"/>
    </xf>
    <xf numFmtId="0" fontId="17" fillId="0" borderId="39" xfId="0" applyFont="1" applyBorder="1" applyAlignment="1">
      <alignment horizontal="left" vertical="center" indent="1"/>
    </xf>
    <xf numFmtId="0" fontId="17" fillId="0" borderId="40" xfId="0" applyFont="1" applyBorder="1" applyAlignment="1">
      <alignment horizontal="left" vertical="center" indent="1"/>
    </xf>
    <xf numFmtId="0" fontId="17" fillId="0" borderId="48" xfId="0" applyFont="1" applyBorder="1" applyAlignment="1">
      <alignment vertical="center"/>
    </xf>
    <xf numFmtId="6" fontId="17" fillId="0" borderId="45" xfId="4" applyNumberFormat="1" applyFont="1" applyBorder="1" applyAlignment="1">
      <alignment vertical="center"/>
    </xf>
    <xf numFmtId="6" fontId="17" fillId="0" borderId="46" xfId="4" applyNumberFormat="1" applyFont="1" applyBorder="1" applyAlignment="1">
      <alignment vertical="center"/>
    </xf>
    <xf numFmtId="0" fontId="17" fillId="0" borderId="42" xfId="0" applyFont="1" applyBorder="1" applyAlignment="1">
      <alignment horizontal="left" vertical="center" indent="1"/>
    </xf>
    <xf numFmtId="0" fontId="17" fillId="0" borderId="43" xfId="0" applyFont="1" applyBorder="1" applyAlignment="1">
      <alignment horizontal="left" vertical="center" indent="1"/>
    </xf>
    <xf numFmtId="0" fontId="17" fillId="0" borderId="49" xfId="0" applyFont="1" applyBorder="1" applyAlignment="1">
      <alignment vertical="center"/>
    </xf>
    <xf numFmtId="6" fontId="18" fillId="3" borderId="47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1" fontId="18" fillId="0" borderId="64" xfId="2" applyNumberFormat="1" applyFont="1" applyFill="1" applyBorder="1" applyAlignment="1">
      <alignment horizontal="center" vertical="center"/>
    </xf>
    <xf numFmtId="41" fontId="18" fillId="0" borderId="65" xfId="2" applyNumberFormat="1" applyFont="1" applyFill="1" applyBorder="1" applyAlignment="1">
      <alignment horizontal="center" vertical="center"/>
    </xf>
    <xf numFmtId="0" fontId="18" fillId="0" borderId="65" xfId="0" applyFont="1" applyFill="1" applyBorder="1" applyAlignment="1">
      <alignment horizontal="center" vertical="center"/>
    </xf>
    <xf numFmtId="41" fontId="18" fillId="0" borderId="65" xfId="17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41" fontId="18" fillId="0" borderId="68" xfId="17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center"/>
    </xf>
    <xf numFmtId="41" fontId="18" fillId="0" borderId="70" xfId="2" applyNumberFormat="1" applyFont="1" applyFill="1" applyBorder="1" applyAlignment="1">
      <alignment horizontal="left" vertical="center"/>
    </xf>
    <xf numFmtId="166" fontId="18" fillId="0" borderId="10" xfId="2" applyNumberFormat="1" applyFont="1" applyBorder="1" applyAlignment="1">
      <alignment vertical="center"/>
    </xf>
    <xf numFmtId="166" fontId="18" fillId="0" borderId="10" xfId="2" applyNumberFormat="1" applyFont="1" applyFill="1" applyBorder="1" applyAlignment="1">
      <alignment horizontal="center" vertical="center"/>
    </xf>
    <xf numFmtId="166" fontId="18" fillId="3" borderId="10" xfId="2" applyNumberFormat="1" applyFont="1" applyFill="1" applyBorder="1" applyAlignment="1">
      <alignment vertical="center"/>
    </xf>
    <xf numFmtId="166" fontId="18" fillId="0" borderId="52" xfId="2" applyNumberFormat="1" applyFont="1" applyBorder="1" applyAlignment="1">
      <alignment vertical="center"/>
    </xf>
    <xf numFmtId="166" fontId="18" fillId="0" borderId="21" xfId="2" applyNumberFormat="1" applyFont="1" applyBorder="1" applyAlignment="1">
      <alignment vertical="center"/>
    </xf>
    <xf numFmtId="166" fontId="18" fillId="0" borderId="21" xfId="2" applyNumberFormat="1" applyFont="1" applyFill="1" applyBorder="1" applyAlignment="1">
      <alignment horizontal="center" vertical="center"/>
    </xf>
    <xf numFmtId="166" fontId="18" fillId="3" borderId="21" xfId="2" applyNumberFormat="1" applyFont="1" applyFill="1" applyBorder="1" applyAlignment="1">
      <alignment vertical="center"/>
    </xf>
    <xf numFmtId="166" fontId="18" fillId="0" borderId="46" xfId="2" applyNumberFormat="1" applyFont="1" applyBorder="1" applyAlignment="1">
      <alignment vertical="center"/>
    </xf>
    <xf numFmtId="41" fontId="18" fillId="0" borderId="71" xfId="2" applyNumberFormat="1" applyFont="1" applyFill="1" applyBorder="1" applyAlignment="1">
      <alignment horizontal="left" vertical="center" indent="1"/>
    </xf>
    <xf numFmtId="166" fontId="18" fillId="0" borderId="34" xfId="2" applyNumberFormat="1" applyFont="1" applyBorder="1" applyAlignment="1">
      <alignment vertical="center"/>
    </xf>
    <xf numFmtId="0" fontId="17" fillId="0" borderId="34" xfId="0" applyFont="1" applyFill="1" applyBorder="1" applyAlignment="1">
      <alignment vertical="center"/>
    </xf>
    <xf numFmtId="166" fontId="18" fillId="3" borderId="34" xfId="2" applyNumberFormat="1" applyFont="1" applyFill="1" applyBorder="1" applyAlignment="1">
      <alignment vertical="center"/>
    </xf>
    <xf numFmtId="6" fontId="18" fillId="3" borderId="47" xfId="5" applyNumberFormat="1" applyFont="1" applyFill="1" applyBorder="1" applyAlignment="1">
      <alignment vertical="center"/>
    </xf>
    <xf numFmtId="0" fontId="18" fillId="0" borderId="85" xfId="0" applyFont="1" applyBorder="1" applyAlignment="1">
      <alignment horizontal="left" vertical="center" indent="1"/>
    </xf>
    <xf numFmtId="0" fontId="18" fillId="0" borderId="86" xfId="0" applyFont="1" applyBorder="1" applyAlignment="1">
      <alignment horizontal="left" vertical="center" indent="1"/>
    </xf>
    <xf numFmtId="0" fontId="17" fillId="0" borderId="10" xfId="0" applyFont="1" applyBorder="1" applyAlignment="1">
      <alignment vertical="center"/>
    </xf>
    <xf numFmtId="38" fontId="17" fillId="0" borderId="10" xfId="1" applyNumberFormat="1" applyFont="1" applyBorder="1" applyAlignment="1">
      <alignment vertical="center"/>
    </xf>
    <xf numFmtId="38" fontId="17" fillId="0" borderId="52" xfId="0" applyNumberFormat="1" applyFont="1" applyBorder="1" applyAlignment="1">
      <alignment vertical="center"/>
    </xf>
    <xf numFmtId="0" fontId="17" fillId="0" borderId="41" xfId="0" applyFont="1" applyBorder="1" applyAlignment="1">
      <alignment horizontal="left" vertical="center" indent="2"/>
    </xf>
    <xf numFmtId="0" fontId="17" fillId="0" borderId="27" xfId="0" applyFont="1" applyBorder="1" applyAlignment="1">
      <alignment horizontal="left" vertical="center" indent="2"/>
    </xf>
    <xf numFmtId="6" fontId="17" fillId="0" borderId="21" xfId="4" applyNumberFormat="1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38" fontId="17" fillId="0" borderId="12" xfId="1" applyNumberFormat="1" applyFont="1" applyBorder="1" applyAlignment="1">
      <alignment vertical="center"/>
    </xf>
    <xf numFmtId="38" fontId="17" fillId="0" borderId="21" xfId="0" applyNumberFormat="1" applyFont="1" applyBorder="1" applyAlignment="1">
      <alignment vertical="center"/>
    </xf>
    <xf numFmtId="0" fontId="18" fillId="0" borderId="41" xfId="0" applyFont="1" applyBorder="1" applyAlignment="1">
      <alignment horizontal="left" vertical="center" indent="1"/>
    </xf>
    <xf numFmtId="0" fontId="18" fillId="0" borderId="27" xfId="0" applyFont="1" applyBorder="1" applyAlignment="1">
      <alignment horizontal="left" vertical="center" indent="1"/>
    </xf>
    <xf numFmtId="0" fontId="17" fillId="0" borderId="34" xfId="0" applyFont="1" applyBorder="1" applyAlignment="1">
      <alignment vertical="center"/>
    </xf>
    <xf numFmtId="38" fontId="17" fillId="0" borderId="15" xfId="0" applyNumberFormat="1" applyFont="1" applyBorder="1" applyAlignment="1">
      <alignment vertical="center"/>
    </xf>
    <xf numFmtId="38" fontId="17" fillId="0" borderId="10" xfId="0" applyNumberFormat="1" applyFont="1" applyBorder="1" applyAlignment="1">
      <alignment vertical="center"/>
    </xf>
    <xf numFmtId="0" fontId="18" fillId="0" borderId="42" xfId="0" applyFont="1" applyBorder="1" applyAlignment="1">
      <alignment horizontal="left" vertical="center" indent="1"/>
    </xf>
    <xf numFmtId="0" fontId="18" fillId="0" borderId="43" xfId="0" applyFont="1" applyBorder="1" applyAlignment="1">
      <alignment horizontal="left" vertical="center" indent="1"/>
    </xf>
    <xf numFmtId="0" fontId="18" fillId="0" borderId="34" xfId="0" applyFont="1" applyBorder="1" applyAlignment="1">
      <alignment vertical="center"/>
    </xf>
    <xf numFmtId="0" fontId="17" fillId="0" borderId="48" xfId="0" applyFont="1" applyBorder="1" applyAlignment="1">
      <alignment horizontal="left" vertical="center" indent="1"/>
    </xf>
    <xf numFmtId="0" fontId="17" fillId="0" borderId="84" xfId="0" applyFont="1" applyBorder="1" applyAlignment="1">
      <alignment vertical="center"/>
    </xf>
    <xf numFmtId="0" fontId="17" fillId="0" borderId="84" xfId="0" applyFont="1" applyBorder="1" applyAlignment="1">
      <alignment horizontal="center" vertical="center"/>
    </xf>
    <xf numFmtId="0" fontId="17" fillId="0" borderId="45" xfId="0" applyFont="1" applyBorder="1" applyAlignment="1">
      <alignment vertical="center"/>
    </xf>
    <xf numFmtId="0" fontId="17" fillId="0" borderId="21" xfId="0" applyFont="1" applyBorder="1" applyAlignment="1">
      <alignment horizontal="center" vertical="center"/>
    </xf>
    <xf numFmtId="6" fontId="21" fillId="0" borderId="21" xfId="4" applyNumberFormat="1" applyFont="1" applyBorder="1" applyAlignment="1">
      <alignment horizontal="right" vertical="top" wrapText="1"/>
    </xf>
    <xf numFmtId="0" fontId="21" fillId="0" borderId="41" xfId="0" applyFont="1" applyBorder="1" applyAlignment="1">
      <alignment horizontal="left" vertical="top" wrapText="1" indent="2"/>
    </xf>
    <xf numFmtId="0" fontId="21" fillId="0" borderId="27" xfId="0" applyFont="1" applyBorder="1" applyAlignment="1">
      <alignment horizontal="left" vertical="top" wrapText="1" indent="2"/>
    </xf>
    <xf numFmtId="0" fontId="21" fillId="0" borderId="26" xfId="0" applyFont="1" applyBorder="1" applyAlignment="1">
      <alignment horizontal="left" vertical="top" wrapText="1" indent="2"/>
    </xf>
    <xf numFmtId="38" fontId="21" fillId="0" borderId="21" xfId="1" applyNumberFormat="1" applyFont="1" applyBorder="1" applyAlignment="1">
      <alignment horizontal="right" vertical="top" wrapText="1"/>
    </xf>
    <xf numFmtId="38" fontId="21" fillId="0" borderId="30" xfId="1" applyNumberFormat="1" applyFont="1" applyBorder="1" applyAlignment="1">
      <alignment horizontal="right" vertical="top" wrapText="1"/>
    </xf>
    <xf numFmtId="0" fontId="21" fillId="0" borderId="41" xfId="0" applyFont="1" applyBorder="1" applyAlignment="1">
      <alignment horizontal="left" vertical="top" indent="2"/>
    </xf>
    <xf numFmtId="0" fontId="21" fillId="0" borderId="27" xfId="0" applyFont="1" applyBorder="1" applyAlignment="1">
      <alignment horizontal="left" vertical="top" indent="2"/>
    </xf>
    <xf numFmtId="0" fontId="17" fillId="0" borderId="26" xfId="0" applyFont="1" applyBorder="1" applyAlignment="1">
      <alignment horizontal="left" vertical="top" indent="2"/>
    </xf>
    <xf numFmtId="38" fontId="21" fillId="0" borderId="7" xfId="1" applyNumberFormat="1" applyFont="1" applyBorder="1" applyAlignment="1">
      <alignment horizontal="right" vertical="top" wrapText="1"/>
    </xf>
    <xf numFmtId="38" fontId="17" fillId="0" borderId="12" xfId="0" applyNumberFormat="1" applyFont="1" applyBorder="1" applyAlignment="1">
      <alignment vertical="center"/>
    </xf>
    <xf numFmtId="0" fontId="22" fillId="0" borderId="41" xfId="0" applyFont="1" applyBorder="1" applyAlignment="1">
      <alignment horizontal="left" vertical="top" wrapText="1" indent="1"/>
    </xf>
    <xf numFmtId="0" fontId="22" fillId="0" borderId="29" xfId="0" applyFont="1" applyBorder="1" applyAlignment="1">
      <alignment horizontal="left" vertical="top" wrapText="1" indent="1"/>
    </xf>
    <xf numFmtId="0" fontId="21" fillId="0" borderId="31" xfId="0" applyFont="1" applyBorder="1" applyAlignment="1">
      <alignment horizontal="left" vertical="top" wrapText="1" indent="1"/>
    </xf>
    <xf numFmtId="6" fontId="18" fillId="0" borderId="10" xfId="0" applyNumberFormat="1" applyFont="1" applyBorder="1" applyAlignment="1">
      <alignment vertical="center"/>
    </xf>
    <xf numFmtId="0" fontId="21" fillId="0" borderId="41" xfId="0" applyFont="1" applyBorder="1" applyAlignment="1">
      <alignment horizontal="left" vertical="top" wrapText="1" indent="1"/>
    </xf>
    <xf numFmtId="0" fontId="21" fillId="0" borderId="27" xfId="0" applyFont="1" applyBorder="1" applyAlignment="1">
      <alignment horizontal="left" vertical="top" wrapText="1" indent="1"/>
    </xf>
    <xf numFmtId="0" fontId="21" fillId="0" borderId="26" xfId="0" applyFont="1" applyBorder="1" applyAlignment="1">
      <alignment horizontal="left" vertical="top" wrapText="1" indent="1"/>
    </xf>
    <xf numFmtId="9" fontId="17" fillId="0" borderId="21" xfId="9" applyFont="1" applyBorder="1" applyAlignment="1">
      <alignment vertical="center"/>
    </xf>
    <xf numFmtId="6" fontId="17" fillId="0" borderId="47" xfId="0" applyNumberFormat="1" applyFont="1" applyBorder="1" applyAlignment="1">
      <alignment vertical="center"/>
    </xf>
    <xf numFmtId="0" fontId="22" fillId="0" borderId="42" xfId="0" applyFont="1" applyBorder="1" applyAlignment="1">
      <alignment horizontal="left" vertical="top" wrapText="1" indent="1"/>
    </xf>
    <xf numFmtId="0" fontId="22" fillId="0" borderId="43" xfId="0" applyFont="1" applyBorder="1" applyAlignment="1">
      <alignment horizontal="left" vertical="top" wrapText="1" indent="1"/>
    </xf>
    <xf numFmtId="0" fontId="22" fillId="0" borderId="49" xfId="0" applyFont="1" applyBorder="1" applyAlignment="1">
      <alignment horizontal="left" vertical="top" wrapText="1" indent="1"/>
    </xf>
    <xf numFmtId="6" fontId="18" fillId="3" borderId="53" xfId="0" applyNumberFormat="1" applyFont="1" applyFill="1" applyBorder="1" applyAlignment="1">
      <alignment vertical="center"/>
    </xf>
    <xf numFmtId="6" fontId="21" fillId="0" borderId="84" xfId="4" applyNumberFormat="1" applyFont="1" applyBorder="1" applyAlignment="1">
      <alignment horizontal="right" vertical="top" wrapText="1"/>
    </xf>
    <xf numFmtId="6" fontId="21" fillId="0" borderId="30" xfId="4" applyNumberFormat="1" applyFont="1" applyBorder="1" applyAlignment="1">
      <alignment horizontal="right" vertical="top" wrapText="1"/>
    </xf>
    <xf numFmtId="6" fontId="21" fillId="0" borderId="19" xfId="4" applyNumberFormat="1" applyFont="1" applyBorder="1" applyAlignment="1">
      <alignment horizontal="right" vertical="top" wrapText="1"/>
    </xf>
    <xf numFmtId="6" fontId="21" fillId="0" borderId="12" xfId="4" applyNumberFormat="1" applyFont="1" applyBorder="1" applyAlignment="1">
      <alignment horizontal="right" vertical="top" wrapText="1"/>
    </xf>
    <xf numFmtId="0" fontId="17" fillId="0" borderId="49" xfId="0" applyFont="1" applyBorder="1" applyAlignment="1">
      <alignment horizontal="left" vertical="center" indent="1"/>
    </xf>
    <xf numFmtId="0" fontId="17" fillId="0" borderId="68" xfId="0" applyFont="1" applyBorder="1" applyAlignment="1">
      <alignment vertical="center"/>
    </xf>
    <xf numFmtId="0" fontId="17" fillId="0" borderId="0" xfId="0" applyFont="1"/>
    <xf numFmtId="6" fontId="19" fillId="0" borderId="31" xfId="0" applyNumberFormat="1" applyFont="1" applyBorder="1" applyAlignment="1">
      <alignment horizontal="left" vertical="top"/>
    </xf>
    <xf numFmtId="6" fontId="20" fillId="0" borderId="9" xfId="0" applyNumberFormat="1" applyFont="1" applyBorder="1" applyAlignment="1">
      <alignment horizontal="center" vertical="top" wrapText="1"/>
    </xf>
    <xf numFmtId="6" fontId="20" fillId="3" borderId="10" xfId="0" applyNumberFormat="1" applyFont="1" applyFill="1" applyBorder="1" applyAlignment="1">
      <alignment horizontal="center" vertical="top" wrapText="1"/>
    </xf>
    <xf numFmtId="6" fontId="20" fillId="0" borderId="10" xfId="0" applyNumberFormat="1" applyFont="1" applyBorder="1" applyAlignment="1">
      <alignment horizontal="center" vertical="top" wrapText="1"/>
    </xf>
    <xf numFmtId="6" fontId="20" fillId="0" borderId="52" xfId="0" applyNumberFormat="1" applyFont="1" applyBorder="1" applyAlignment="1">
      <alignment horizontal="center" vertical="top" wrapText="1"/>
    </xf>
    <xf numFmtId="6" fontId="19" fillId="0" borderId="26" xfId="0" applyNumberFormat="1" applyFont="1" applyFill="1" applyBorder="1" applyAlignment="1">
      <alignment horizontal="left" vertical="top"/>
    </xf>
    <xf numFmtId="6" fontId="19" fillId="0" borderId="74" xfId="0" applyNumberFormat="1" applyFont="1" applyFill="1" applyBorder="1" applyAlignment="1">
      <alignment horizontal="left" vertical="top"/>
    </xf>
    <xf numFmtId="6" fontId="19" fillId="0" borderId="49" xfId="0" applyNumberFormat="1" applyFont="1" applyBorder="1" applyAlignment="1">
      <alignment horizontal="left" vertical="top"/>
    </xf>
    <xf numFmtId="0" fontId="17" fillId="0" borderId="34" xfId="0" applyFont="1" applyBorder="1"/>
    <xf numFmtId="0" fontId="17" fillId="0" borderId="0" xfId="0" applyFont="1" applyBorder="1"/>
    <xf numFmtId="9" fontId="17" fillId="0" borderId="47" xfId="9" applyFont="1" applyBorder="1" applyAlignment="1">
      <alignment vertical="center"/>
    </xf>
    <xf numFmtId="0" fontId="18" fillId="0" borderId="87" xfId="0" applyFont="1" applyBorder="1" applyAlignment="1">
      <alignment horizontal="right" vertical="center"/>
    </xf>
    <xf numFmtId="0" fontId="17" fillId="0" borderId="52" xfId="0" applyFont="1" applyBorder="1" applyAlignment="1">
      <alignment vertical="center"/>
    </xf>
    <xf numFmtId="6" fontId="17" fillId="0" borderId="81" xfId="4" applyNumberFormat="1" applyFont="1" applyBorder="1" applyAlignment="1">
      <alignment vertical="center"/>
    </xf>
    <xf numFmtId="0" fontId="17" fillId="0" borderId="94" xfId="0" applyFont="1" applyBorder="1" applyAlignment="1">
      <alignment horizontal="left" vertical="center" indent="1"/>
    </xf>
    <xf numFmtId="0" fontId="17" fillId="0" borderId="30" xfId="0" applyFont="1" applyBorder="1" applyAlignment="1">
      <alignment vertical="center"/>
    </xf>
    <xf numFmtId="0" fontId="17" fillId="0" borderId="40" xfId="0" applyFont="1" applyBorder="1" applyAlignment="1">
      <alignment horizontal="left" vertical="center" indent="4"/>
    </xf>
    <xf numFmtId="0" fontId="17" fillId="0" borderId="84" xfId="0" applyFont="1" applyBorder="1" applyAlignment="1">
      <alignment horizontal="right" vertical="center"/>
    </xf>
    <xf numFmtId="0" fontId="17" fillId="0" borderId="27" xfId="0" applyFont="1" applyBorder="1" applyAlignment="1">
      <alignment horizontal="left" vertical="center" indent="4"/>
    </xf>
    <xf numFmtId="166" fontId="17" fillId="0" borderId="30" xfId="0" applyNumberFormat="1" applyFont="1" applyBorder="1" applyAlignment="1">
      <alignment horizontal="right" vertical="center"/>
    </xf>
    <xf numFmtId="0" fontId="17" fillId="0" borderId="57" xfId="0" applyFont="1" applyBorder="1" applyAlignment="1">
      <alignment vertical="center"/>
    </xf>
    <xf numFmtId="6" fontId="17" fillId="0" borderId="84" xfId="4" applyNumberFormat="1" applyFont="1" applyBorder="1" applyAlignment="1">
      <alignment vertical="center"/>
    </xf>
    <xf numFmtId="6" fontId="17" fillId="0" borderId="34" xfId="4" applyNumberFormat="1" applyFont="1" applyBorder="1" applyAlignment="1">
      <alignment vertical="center"/>
    </xf>
    <xf numFmtId="0" fontId="17" fillId="0" borderId="43" xfId="0" applyFont="1" applyBorder="1" applyAlignment="1">
      <alignment horizontal="left" vertical="center" indent="4"/>
    </xf>
    <xf numFmtId="0" fontId="17" fillId="0" borderId="47" xfId="0" applyFont="1" applyBorder="1" applyAlignment="1">
      <alignment vertical="center"/>
    </xf>
    <xf numFmtId="165" fontId="17" fillId="0" borderId="0" xfId="1" applyNumberFormat="1" applyFont="1"/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indent="1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0" borderId="39" xfId="0" applyFont="1" applyBorder="1" applyAlignment="1">
      <alignment horizontal="left" vertical="top" indent="1"/>
    </xf>
    <xf numFmtId="0" fontId="17" fillId="0" borderId="40" xfId="0" applyFont="1" applyBorder="1" applyAlignment="1">
      <alignment horizontal="left" vertical="top" indent="1"/>
    </xf>
    <xf numFmtId="0" fontId="18" fillId="0" borderId="84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0" fontId="17" fillId="0" borderId="42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 indent="1"/>
    </xf>
    <xf numFmtId="5" fontId="17" fillId="0" borderId="34" xfId="0" applyNumberFormat="1" applyFont="1" applyBorder="1" applyAlignment="1">
      <alignment horizontal="center" vertical="top" wrapText="1"/>
    </xf>
    <xf numFmtId="5" fontId="17" fillId="0" borderId="34" xfId="1" applyNumberFormat="1" applyFont="1" applyBorder="1" applyAlignment="1">
      <alignment horizontal="center" vertical="top" wrapText="1"/>
    </xf>
    <xf numFmtId="5" fontId="17" fillId="0" borderId="47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justify"/>
    </xf>
    <xf numFmtId="0" fontId="17" fillId="0" borderId="0" xfId="0" applyFont="1" applyBorder="1"/>
    <xf numFmtId="0" fontId="18" fillId="0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indent="1"/>
    </xf>
    <xf numFmtId="0" fontId="18" fillId="0" borderId="0" xfId="0" applyFont="1" applyAlignment="1">
      <alignment horizontal="center" vertical="top"/>
    </xf>
    <xf numFmtId="0" fontId="17" fillId="0" borderId="0" xfId="0" applyFont="1" applyAlignment="1"/>
    <xf numFmtId="6" fontId="17" fillId="0" borderId="0" xfId="0" applyNumberFormat="1" applyFont="1" applyAlignment="1">
      <alignment horizontal="left" vertical="top" indent="1"/>
    </xf>
    <xf numFmtId="6" fontId="17" fillId="0" borderId="0" xfId="0" applyNumberFormat="1" applyFont="1" applyAlignment="1">
      <alignment horizontal="center" vertical="top"/>
    </xf>
    <xf numFmtId="0" fontId="18" fillId="3" borderId="0" xfId="0" applyFont="1" applyFill="1" applyBorder="1" applyAlignment="1">
      <alignment horizontal="center" vertical="center"/>
    </xf>
    <xf numFmtId="6" fontId="17" fillId="3" borderId="0" xfId="0" applyNumberFormat="1" applyFont="1" applyFill="1" applyAlignment="1">
      <alignment horizontal="left" vertical="top" indent="1"/>
    </xf>
    <xf numFmtId="6" fontId="17" fillId="3" borderId="0" xfId="0" applyNumberFormat="1" applyFont="1" applyFill="1" applyAlignment="1">
      <alignment horizontal="center" vertical="top"/>
    </xf>
    <xf numFmtId="6" fontId="17" fillId="0" borderId="12" xfId="4" applyNumberFormat="1" applyFont="1" applyBorder="1" applyAlignment="1">
      <alignment vertical="center"/>
    </xf>
    <xf numFmtId="6" fontId="17" fillId="0" borderId="15" xfId="4" applyNumberFormat="1" applyFont="1" applyBorder="1" applyAlignment="1">
      <alignment vertical="center"/>
    </xf>
    <xf numFmtId="6" fontId="17" fillId="0" borderId="82" xfId="4" applyNumberFormat="1" applyFont="1" applyBorder="1" applyAlignment="1">
      <alignment vertical="center"/>
    </xf>
    <xf numFmtId="43" fontId="18" fillId="0" borderId="54" xfId="1" applyFont="1" applyBorder="1" applyAlignment="1">
      <alignment horizontal="left" vertical="center"/>
    </xf>
    <xf numFmtId="43" fontId="18" fillId="0" borderId="55" xfId="1" applyFont="1" applyBorder="1" applyAlignment="1">
      <alignment horizontal="left" vertical="center"/>
    </xf>
    <xf numFmtId="43" fontId="18" fillId="0" borderId="72" xfId="1" applyFont="1" applyBorder="1" applyAlignment="1">
      <alignment horizontal="left" vertical="center" indent="1"/>
    </xf>
    <xf numFmtId="0" fontId="18" fillId="0" borderId="65" xfId="0" applyFont="1" applyBorder="1" applyAlignment="1">
      <alignment vertical="center"/>
    </xf>
    <xf numFmtId="1" fontId="18" fillId="0" borderId="66" xfId="1" applyNumberFormat="1" applyFont="1" applyBorder="1" applyAlignment="1">
      <alignment horizontal="center" vertical="center"/>
    </xf>
    <xf numFmtId="43" fontId="18" fillId="0" borderId="60" xfId="1" applyFont="1" applyBorder="1" applyAlignment="1">
      <alignment horizontal="left" vertical="center" indent="1"/>
    </xf>
    <xf numFmtId="43" fontId="18" fillId="0" borderId="1" xfId="1" applyFont="1" applyBorder="1" applyAlignment="1">
      <alignment horizontal="left" vertical="center"/>
    </xf>
    <xf numFmtId="43" fontId="18" fillId="0" borderId="73" xfId="1" applyFont="1" applyBorder="1" applyAlignment="1">
      <alignment horizontal="left" vertical="center" indent="1"/>
    </xf>
    <xf numFmtId="0" fontId="18" fillId="0" borderId="68" xfId="0" applyFont="1" applyBorder="1" applyAlignment="1">
      <alignment vertical="center"/>
    </xf>
    <xf numFmtId="1" fontId="18" fillId="0" borderId="53" xfId="1" applyNumberFormat="1" applyFont="1" applyBorder="1" applyAlignment="1">
      <alignment horizontal="center" vertical="center"/>
    </xf>
    <xf numFmtId="43" fontId="17" fillId="0" borderId="80" xfId="1" applyFont="1" applyBorder="1" applyAlignment="1">
      <alignment horizontal="left" vertical="center" indent="1"/>
    </xf>
    <xf numFmtId="43" fontId="17" fillId="0" borderId="29" xfId="1" applyFont="1" applyBorder="1" applyAlignment="1">
      <alignment horizontal="left" vertical="center"/>
    </xf>
    <xf numFmtId="43" fontId="17" fillId="0" borderId="31" xfId="1" applyFont="1" applyBorder="1" applyAlignment="1">
      <alignment horizontal="left" vertical="center" indent="1"/>
    </xf>
    <xf numFmtId="6" fontId="17" fillId="0" borderId="10" xfId="0" applyNumberFormat="1" applyFont="1" applyBorder="1" applyAlignment="1">
      <alignment vertical="center"/>
    </xf>
    <xf numFmtId="43" fontId="17" fillId="0" borderId="41" xfId="1" applyFont="1" applyBorder="1" applyAlignment="1">
      <alignment horizontal="left" vertical="center" indent="1"/>
    </xf>
    <xf numFmtId="43" fontId="17" fillId="0" borderId="27" xfId="1" applyFont="1" applyBorder="1" applyAlignment="1">
      <alignment horizontal="left" vertical="center"/>
    </xf>
    <xf numFmtId="43" fontId="17" fillId="0" borderId="26" xfId="1" applyFont="1" applyBorder="1" applyAlignment="1">
      <alignment horizontal="left" vertical="center" indent="1"/>
    </xf>
    <xf numFmtId="165" fontId="17" fillId="0" borderId="12" xfId="1" applyNumberFormat="1" applyFont="1" applyBorder="1" applyAlignment="1">
      <alignment vertical="center"/>
    </xf>
    <xf numFmtId="165" fontId="17" fillId="0" borderId="81" xfId="1" applyNumberFormat="1" applyFont="1" applyBorder="1" applyAlignment="1">
      <alignment vertical="center"/>
    </xf>
    <xf numFmtId="165" fontId="17" fillId="0" borderId="52" xfId="1" applyNumberFormat="1" applyFont="1" applyBorder="1" applyAlignment="1">
      <alignment vertical="center"/>
    </xf>
    <xf numFmtId="43" fontId="18" fillId="3" borderId="41" xfId="1" applyFont="1" applyFill="1" applyBorder="1" applyAlignment="1">
      <alignment horizontal="left" vertical="center" indent="1"/>
    </xf>
    <xf numFmtId="43" fontId="18" fillId="3" borderId="27" xfId="1" applyFont="1" applyFill="1" applyBorder="1" applyAlignment="1">
      <alignment horizontal="left" vertical="center"/>
    </xf>
    <xf numFmtId="43" fontId="18" fillId="3" borderId="26" xfId="1" applyFont="1" applyFill="1" applyBorder="1" applyAlignment="1">
      <alignment horizontal="left" vertical="center" indent="1"/>
    </xf>
    <xf numFmtId="0" fontId="18" fillId="3" borderId="21" xfId="0" applyFont="1" applyFill="1" applyBorder="1" applyAlignment="1">
      <alignment vertical="center"/>
    </xf>
    <xf numFmtId="165" fontId="18" fillId="3" borderId="46" xfId="1" applyNumberFormat="1" applyFont="1" applyFill="1" applyBorder="1" applyAlignment="1">
      <alignment vertical="center"/>
    </xf>
    <xf numFmtId="43" fontId="18" fillId="3" borderId="42" xfId="1" applyFont="1" applyFill="1" applyBorder="1" applyAlignment="1">
      <alignment horizontal="left" vertical="center" indent="1"/>
    </xf>
    <xf numFmtId="43" fontId="18" fillId="3" borderId="43" xfId="1" applyFont="1" applyFill="1" applyBorder="1" applyAlignment="1">
      <alignment horizontal="left" vertical="center"/>
    </xf>
    <xf numFmtId="43" fontId="18" fillId="3" borderId="49" xfId="1" applyFont="1" applyFill="1" applyBorder="1" applyAlignment="1">
      <alignment horizontal="left" vertical="center" indent="1"/>
    </xf>
    <xf numFmtId="0" fontId="18" fillId="3" borderId="34" xfId="0" applyFont="1" applyFill="1" applyBorder="1" applyAlignment="1">
      <alignment vertical="center"/>
    </xf>
    <xf numFmtId="165" fontId="18" fillId="3" borderId="47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3" fontId="18" fillId="0" borderId="75" xfId="1" applyFont="1" applyBorder="1" applyAlignment="1">
      <alignment horizontal="left" vertical="center" indent="1"/>
    </xf>
    <xf numFmtId="43" fontId="18" fillId="0" borderId="76" xfId="1" applyFont="1" applyBorder="1" applyAlignment="1">
      <alignment horizontal="left" vertical="center" indent="1"/>
    </xf>
    <xf numFmtId="43" fontId="18" fillId="0" borderId="77" xfId="1" applyFont="1" applyBorder="1" applyAlignment="1">
      <alignment horizontal="left" vertical="center" indent="1"/>
    </xf>
    <xf numFmtId="0" fontId="18" fillId="0" borderId="78" xfId="0" applyFont="1" applyBorder="1" applyAlignment="1">
      <alignment vertical="center"/>
    </xf>
    <xf numFmtId="1" fontId="18" fillId="0" borderId="79" xfId="1" applyNumberFormat="1" applyFont="1" applyBorder="1" applyAlignment="1">
      <alignment horizontal="center" vertical="center"/>
    </xf>
    <xf numFmtId="43" fontId="18" fillId="0" borderId="80" xfId="1" applyFont="1" applyBorder="1" applyAlignment="1">
      <alignment horizontal="left" vertical="center" indent="1"/>
    </xf>
    <xf numFmtId="43" fontId="18" fillId="0" borderId="29" xfId="1" applyFont="1" applyBorder="1" applyAlignment="1">
      <alignment horizontal="left" vertical="center" indent="1"/>
    </xf>
    <xf numFmtId="43" fontId="18" fillId="0" borderId="31" xfId="1" applyFont="1" applyBorder="1" applyAlignment="1">
      <alignment horizontal="left" vertical="center" indent="1"/>
    </xf>
    <xf numFmtId="0" fontId="18" fillId="0" borderId="10" xfId="0" applyFont="1" applyBorder="1" applyAlignment="1">
      <alignment vertical="center"/>
    </xf>
    <xf numFmtId="1" fontId="18" fillId="0" borderId="52" xfId="1" applyNumberFormat="1" applyFont="1" applyBorder="1" applyAlignment="1">
      <alignment horizontal="center" vertical="center"/>
    </xf>
    <xf numFmtId="43" fontId="17" fillId="0" borderId="27" xfId="1" applyFont="1" applyBorder="1" applyAlignment="1">
      <alignment horizontal="left" vertical="center" indent="1"/>
    </xf>
    <xf numFmtId="164" fontId="17" fillId="0" borderId="21" xfId="4" applyNumberFormat="1" applyFont="1" applyBorder="1" applyAlignment="1">
      <alignment vertical="center"/>
    </xf>
    <xf numFmtId="165" fontId="17" fillId="0" borderId="46" xfId="1" applyNumberFormat="1" applyFont="1" applyBorder="1" applyAlignment="1">
      <alignment vertical="center"/>
    </xf>
    <xf numFmtId="43" fontId="18" fillId="3" borderId="27" xfId="1" applyFont="1" applyFill="1" applyBorder="1" applyAlignment="1">
      <alignment horizontal="left" vertical="center" indent="1"/>
    </xf>
    <xf numFmtId="43" fontId="18" fillId="3" borderId="43" xfId="1" applyFont="1" applyFill="1" applyBorder="1" applyAlignment="1">
      <alignment horizontal="left" vertical="center" indent="1"/>
    </xf>
    <xf numFmtId="0" fontId="18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43" fontId="18" fillId="0" borderId="60" xfId="1" applyFont="1" applyBorder="1" applyAlignment="1">
      <alignment horizontal="left" vertical="center"/>
    </xf>
    <xf numFmtId="43" fontId="17" fillId="0" borderId="80" xfId="1" applyFont="1" applyBorder="1" applyAlignment="1">
      <alignment horizontal="left" vertical="center"/>
    </xf>
    <xf numFmtId="5" fontId="17" fillId="0" borderId="52" xfId="4" applyNumberFormat="1" applyFont="1" applyBorder="1" applyAlignment="1">
      <alignment vertical="center"/>
    </xf>
    <xf numFmtId="43" fontId="17" fillId="0" borderId="41" xfId="1" applyFont="1" applyBorder="1" applyAlignment="1">
      <alignment horizontal="left" vertical="center"/>
    </xf>
    <xf numFmtId="165" fontId="17" fillId="0" borderId="34" xfId="1" applyNumberFormat="1" applyFont="1" applyBorder="1" applyAlignment="1">
      <alignment vertical="center"/>
    </xf>
    <xf numFmtId="165" fontId="17" fillId="0" borderId="10" xfId="1" applyNumberFormat="1" applyFont="1" applyBorder="1" applyAlignment="1">
      <alignment vertical="center"/>
    </xf>
    <xf numFmtId="165" fontId="17" fillId="0" borderId="47" xfId="1" applyNumberFormat="1" applyFont="1" applyBorder="1" applyAlignment="1">
      <alignment vertical="center"/>
    </xf>
    <xf numFmtId="43" fontId="17" fillId="0" borderId="26" xfId="1" applyFont="1" applyBorder="1" applyAlignment="1">
      <alignment horizontal="center" vertical="center"/>
    </xf>
    <xf numFmtId="37" fontId="17" fillId="0" borderId="46" xfId="1" applyNumberFormat="1" applyFont="1" applyBorder="1" applyAlignment="1">
      <alignment vertical="center"/>
    </xf>
    <xf numFmtId="0" fontId="17" fillId="0" borderId="27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43" fontId="18" fillId="0" borderId="65" xfId="1" applyFont="1" applyBorder="1" applyAlignment="1">
      <alignment horizontal="left" vertical="center" indent="1"/>
    </xf>
    <xf numFmtId="43" fontId="18" fillId="0" borderId="68" xfId="1" applyFont="1" applyBorder="1" applyAlignment="1">
      <alignment horizontal="left" vertical="center" indent="1"/>
    </xf>
    <xf numFmtId="43" fontId="17" fillId="0" borderId="10" xfId="1" applyFont="1" applyBorder="1" applyAlignment="1">
      <alignment horizontal="left" vertical="center" indent="1"/>
    </xf>
    <xf numFmtId="43" fontId="17" fillId="0" borderId="21" xfId="1" applyFont="1" applyBorder="1" applyAlignment="1">
      <alignment horizontal="left" vertical="center" indent="1"/>
    </xf>
    <xf numFmtId="5" fontId="17" fillId="0" borderId="12" xfId="4" applyNumberFormat="1" applyFont="1" applyBorder="1" applyAlignment="1">
      <alignment vertical="center"/>
    </xf>
    <xf numFmtId="165" fontId="17" fillId="0" borderId="15" xfId="1" applyNumberFormat="1" applyFont="1" applyBorder="1" applyAlignment="1">
      <alignment vertical="center"/>
    </xf>
    <xf numFmtId="165" fontId="17" fillId="0" borderId="95" xfId="1" applyNumberFormat="1" applyFont="1" applyBorder="1" applyAlignment="1">
      <alignment vertical="center"/>
    </xf>
    <xf numFmtId="43" fontId="17" fillId="0" borderId="21" xfId="1" applyFont="1" applyBorder="1" applyAlignment="1">
      <alignment horizontal="center" vertical="center"/>
    </xf>
    <xf numFmtId="37" fontId="17" fillId="0" borderId="47" xfId="1" applyNumberFormat="1" applyFont="1" applyBorder="1" applyAlignment="1">
      <alignment vertical="center"/>
    </xf>
    <xf numFmtId="43" fontId="17" fillId="0" borderId="42" xfId="1" applyFont="1" applyBorder="1" applyAlignment="1">
      <alignment horizontal="left" vertical="center"/>
    </xf>
    <xf numFmtId="43" fontId="17" fillId="0" borderId="43" xfId="1" applyFont="1" applyBorder="1" applyAlignment="1">
      <alignment horizontal="left" vertical="center"/>
    </xf>
    <xf numFmtId="43" fontId="17" fillId="0" borderId="49" xfId="1" applyFont="1" applyBorder="1" applyAlignment="1">
      <alignment horizontal="left" vertical="center" indent="1"/>
    </xf>
    <xf numFmtId="43" fontId="17" fillId="0" borderId="34" xfId="1" applyFont="1" applyBorder="1" applyAlignment="1">
      <alignment horizontal="center" vertical="center"/>
    </xf>
    <xf numFmtId="5" fontId="18" fillId="0" borderId="53" xfId="1" applyNumberFormat="1" applyFont="1" applyBorder="1" applyAlignment="1">
      <alignment vertical="center"/>
    </xf>
    <xf numFmtId="43" fontId="17" fillId="0" borderId="0" xfId="1" applyFont="1" applyAlignment="1">
      <alignment horizontal="left" vertical="center" indent="1"/>
    </xf>
    <xf numFmtId="165" fontId="17" fillId="0" borderId="0" xfId="1" applyNumberFormat="1" applyFont="1" applyBorder="1" applyAlignment="1">
      <alignment vertical="center"/>
    </xf>
    <xf numFmtId="6" fontId="17" fillId="0" borderId="0" xfId="0" applyNumberFormat="1" applyFont="1" applyBorder="1" applyAlignment="1">
      <alignment vertical="center"/>
    </xf>
    <xf numFmtId="43" fontId="18" fillId="0" borderId="53" xfId="1" applyFont="1" applyBorder="1" applyAlignment="1">
      <alignment horizontal="center" vertical="center"/>
    </xf>
    <xf numFmtId="164" fontId="17" fillId="0" borderId="30" xfId="4" applyNumberFormat="1" applyFont="1" applyBorder="1" applyAlignment="1">
      <alignment vertical="center"/>
    </xf>
    <xf numFmtId="43" fontId="17" fillId="0" borderId="41" xfId="1" applyFont="1" applyBorder="1" applyAlignment="1">
      <alignment horizontal="left" vertical="center"/>
    </xf>
    <xf numFmtId="43" fontId="17" fillId="0" borderId="27" xfId="1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165" fontId="17" fillId="0" borderId="7" xfId="1" applyNumberFormat="1" applyFont="1" applyBorder="1" applyAlignment="1">
      <alignment vertical="center"/>
    </xf>
    <xf numFmtId="165" fontId="17" fillId="0" borderId="51" xfId="1" applyNumberFormat="1" applyFont="1" applyBorder="1" applyAlignment="1">
      <alignment vertical="center"/>
    </xf>
    <xf numFmtId="165" fontId="17" fillId="0" borderId="89" xfId="1" applyNumberFormat="1" applyFont="1" applyBorder="1" applyAlignment="1">
      <alignment vertical="center"/>
    </xf>
    <xf numFmtId="37" fontId="17" fillId="0" borderId="52" xfId="1" applyNumberFormat="1" applyFont="1" applyBorder="1" applyAlignment="1">
      <alignment vertical="center"/>
    </xf>
    <xf numFmtId="43" fontId="18" fillId="3" borderId="41" xfId="1" applyFont="1" applyFill="1" applyBorder="1" applyAlignment="1">
      <alignment horizontal="left" vertical="center"/>
    </xf>
    <xf numFmtId="0" fontId="17" fillId="3" borderId="21" xfId="0" applyFont="1" applyFill="1" applyBorder="1" applyAlignment="1">
      <alignment vertical="center"/>
    </xf>
    <xf numFmtId="43" fontId="18" fillId="3" borderId="42" xfId="1" applyFont="1" applyFill="1" applyBorder="1" applyAlignment="1">
      <alignment horizontal="left" vertical="center"/>
    </xf>
    <xf numFmtId="0" fontId="17" fillId="3" borderId="34" xfId="0" applyFont="1" applyFill="1" applyBorder="1" applyAlignment="1">
      <alignment vertical="center"/>
    </xf>
    <xf numFmtId="43" fontId="18" fillId="0" borderId="0" xfId="1" applyFont="1" applyFill="1" applyBorder="1" applyAlignment="1">
      <alignment horizontal="left" vertical="center"/>
    </xf>
    <xf numFmtId="43" fontId="18" fillId="0" borderId="0" xfId="1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/>
    </xf>
    <xf numFmtId="0" fontId="18" fillId="0" borderId="0" xfId="0" applyFont="1" applyAlignment="1">
      <alignment horizontal="left" vertical="center" indent="1"/>
    </xf>
    <xf numFmtId="0" fontId="17" fillId="0" borderId="35" xfId="0" applyFont="1" applyBorder="1" applyAlignment="1">
      <alignment horizontal="left" vertical="center" indent="1"/>
    </xf>
    <xf numFmtId="0" fontId="17" fillId="0" borderId="37" xfId="0" applyFont="1" applyBorder="1" applyAlignment="1">
      <alignment horizontal="left" vertical="center" indent="1"/>
    </xf>
    <xf numFmtId="0" fontId="17" fillId="0" borderId="37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6" fontId="17" fillId="0" borderId="20" xfId="4" applyNumberFormat="1" applyFont="1" applyBorder="1" applyAlignment="1">
      <alignment vertical="center"/>
    </xf>
    <xf numFmtId="0" fontId="17" fillId="0" borderId="23" xfId="0" applyFont="1" applyBorder="1" applyAlignment="1">
      <alignment horizontal="left" vertical="center" indent="1"/>
    </xf>
    <xf numFmtId="6" fontId="17" fillId="0" borderId="22" xfId="4" applyNumberFormat="1" applyFont="1" applyBorder="1" applyAlignment="1">
      <alignment vertical="center"/>
    </xf>
    <xf numFmtId="6" fontId="17" fillId="0" borderId="36" xfId="4" applyNumberFormat="1" applyFont="1" applyBorder="1" applyAlignment="1">
      <alignment vertical="center"/>
    </xf>
    <xf numFmtId="6" fontId="17" fillId="0" borderId="8" xfId="0" applyNumberFormat="1" applyFont="1" applyBorder="1" applyAlignment="1">
      <alignment vertical="center"/>
    </xf>
    <xf numFmtId="0" fontId="18" fillId="3" borderId="24" xfId="0" applyFont="1" applyFill="1" applyBorder="1" applyAlignment="1">
      <alignment horizontal="left" vertical="center" indent="1"/>
    </xf>
    <xf numFmtId="0" fontId="18" fillId="3" borderId="28" xfId="0" applyFont="1" applyFill="1" applyBorder="1" applyAlignment="1">
      <alignment horizontal="left" vertical="center" indent="1"/>
    </xf>
    <xf numFmtId="0" fontId="18" fillId="2" borderId="28" xfId="0" applyFont="1" applyFill="1" applyBorder="1" applyAlignment="1">
      <alignment horizontal="left" vertical="center" indent="1"/>
    </xf>
    <xf numFmtId="0" fontId="18" fillId="2" borderId="28" xfId="0" applyFont="1" applyFill="1" applyBorder="1" applyAlignment="1">
      <alignment vertical="center"/>
    </xf>
    <xf numFmtId="0" fontId="18" fillId="3" borderId="32" xfId="0" applyFont="1" applyFill="1" applyBorder="1" applyAlignment="1">
      <alignment vertical="center"/>
    </xf>
    <xf numFmtId="6" fontId="18" fillId="3" borderId="16" xfId="0" applyNumberFormat="1" applyFont="1" applyFill="1" applyBorder="1" applyAlignment="1">
      <alignment vertical="center"/>
    </xf>
    <xf numFmtId="0" fontId="17" fillId="0" borderId="0" xfId="0" applyFont="1" applyAlignment="1">
      <alignment horizontal="left" indent="1"/>
    </xf>
    <xf numFmtId="0" fontId="23" fillId="0" borderId="0" xfId="0" applyFont="1" applyBorder="1" applyAlignment="1">
      <alignment horizontal="left" vertical="center"/>
    </xf>
    <xf numFmtId="0" fontId="20" fillId="0" borderId="88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6" fontId="19" fillId="0" borderId="80" xfId="0" applyNumberFormat="1" applyFont="1" applyBorder="1" applyAlignment="1">
      <alignment horizontal="left" vertical="top" indent="1"/>
    </xf>
    <xf numFmtId="6" fontId="19" fillId="0" borderId="41" xfId="0" applyNumberFormat="1" applyFont="1" applyFill="1" applyBorder="1" applyAlignment="1">
      <alignment horizontal="left" vertical="top" indent="1"/>
    </xf>
    <xf numFmtId="6" fontId="19" fillId="0" borderId="83" xfId="0" applyNumberFormat="1" applyFont="1" applyFill="1" applyBorder="1" applyAlignment="1">
      <alignment horizontal="left" vertical="top" indent="1"/>
    </xf>
    <xf numFmtId="6" fontId="19" fillId="0" borderId="42" xfId="0" applyNumberFormat="1" applyFont="1" applyBorder="1" applyAlignment="1">
      <alignment horizontal="left" vertical="top" indent="1"/>
    </xf>
    <xf numFmtId="6" fontId="18" fillId="3" borderId="96" xfId="4" applyNumberFormat="1" applyFont="1" applyFill="1" applyBorder="1" applyAlignment="1">
      <alignment vertical="center"/>
    </xf>
    <xf numFmtId="0" fontId="17" fillId="0" borderId="55" xfId="0" applyFont="1" applyFill="1" applyBorder="1" applyAlignment="1">
      <alignment horizontal="left" vertical="center" indent="1"/>
    </xf>
    <xf numFmtId="0" fontId="17" fillId="0" borderId="55" xfId="0" applyFont="1" applyFill="1" applyBorder="1" applyAlignment="1">
      <alignment vertical="center"/>
    </xf>
    <xf numFmtId="6" fontId="18" fillId="0" borderId="55" xfId="4" applyNumberFormat="1" applyFont="1" applyFill="1" applyBorder="1" applyAlignment="1">
      <alignment vertical="center"/>
    </xf>
  </cellXfs>
  <cellStyles count="18">
    <cellStyle name="Comma" xfId="1" builtinId="3"/>
    <cellStyle name="Comma [0]" xfId="17" builtinId="6"/>
    <cellStyle name="Comma [0] 2" xfId="13"/>
    <cellStyle name="Comma 2" xfId="2"/>
    <cellStyle name="Comma 3" xfId="3"/>
    <cellStyle name="Comma 4" xfId="12"/>
    <cellStyle name="Currency" xfId="4" builtinId="4"/>
    <cellStyle name="Currency [0] 2" xfId="14"/>
    <cellStyle name="Currency 2" xfId="5"/>
    <cellStyle name="Currency 3" xfId="6"/>
    <cellStyle name="Currency 4" xfId="15"/>
    <cellStyle name="Normal" xfId="0" builtinId="0"/>
    <cellStyle name="Normal 2" xfId="7"/>
    <cellStyle name="Normal 3" xfId="8"/>
    <cellStyle name="Normal 4" xfId="11"/>
    <cellStyle name="Percent" xfId="9" builtinId="5"/>
    <cellStyle name="Percent 2" xfId="10"/>
    <cellStyle name="Percent 3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1"/>
  <sheetViews>
    <sheetView showGridLines="0" tabSelected="1" topLeftCell="A52" zoomScale="200" zoomScaleNormal="200" workbookViewId="0">
      <selection activeCell="D58" sqref="D58"/>
    </sheetView>
  </sheetViews>
  <sheetFormatPr defaultRowHeight="20.25" x14ac:dyDescent="0.3"/>
  <cols>
    <col min="1" max="1" width="3.5703125" style="421" customWidth="1"/>
    <col min="2" max="2" width="3.28515625" style="422" customWidth="1"/>
    <col min="3" max="3" width="3" style="421" customWidth="1"/>
    <col min="4" max="4" width="12.7109375" style="557" customWidth="1"/>
    <col min="5" max="5" width="8.7109375" style="557" customWidth="1"/>
    <col min="6" max="6" width="10.28515625" style="557" customWidth="1"/>
    <col min="7" max="7" width="10.28515625" style="391" customWidth="1"/>
    <col min="8" max="8" width="11.7109375" style="391" customWidth="1"/>
    <col min="9" max="9" width="10.42578125" style="391" customWidth="1"/>
    <col min="10" max="10" width="9.28515625" style="391" customWidth="1"/>
    <col min="11" max="11" width="8.85546875" style="391" customWidth="1"/>
    <col min="12" max="12" width="9.42578125" style="5" customWidth="1"/>
    <col min="13" max="13" width="2.140625" style="3" customWidth="1"/>
  </cols>
  <sheetData>
    <row r="1" spans="1:12" s="1" customFormat="1" ht="14.1" customHeight="1" thickBot="1" x14ac:dyDescent="0.25">
      <c r="A1" s="93">
        <v>1</v>
      </c>
      <c r="B1" s="94" t="s">
        <v>0</v>
      </c>
      <c r="C1" s="93"/>
      <c r="D1" s="88" t="s">
        <v>163</v>
      </c>
      <c r="E1" s="88"/>
      <c r="F1" s="301"/>
      <c r="G1" s="101"/>
      <c r="H1" s="101"/>
      <c r="I1" s="101"/>
      <c r="J1" s="101"/>
      <c r="K1" s="101"/>
      <c r="L1" s="65"/>
    </row>
    <row r="2" spans="1:12" s="1" customFormat="1" ht="14.1" customHeight="1" x14ac:dyDescent="0.2">
      <c r="A2" s="302"/>
      <c r="B2" s="100"/>
      <c r="C2" s="302"/>
      <c r="D2" s="303" t="s">
        <v>76</v>
      </c>
      <c r="E2" s="304"/>
      <c r="F2" s="304"/>
      <c r="G2" s="305"/>
      <c r="H2" s="306">
        <v>7500</v>
      </c>
      <c r="I2" s="100"/>
      <c r="J2" s="101"/>
      <c r="K2" s="101"/>
      <c r="L2" s="65"/>
    </row>
    <row r="3" spans="1:12" s="1" customFormat="1" ht="14.1" customHeight="1" x14ac:dyDescent="0.2">
      <c r="A3" s="93"/>
      <c r="B3" s="94"/>
      <c r="C3" s="93"/>
      <c r="D3" s="107" t="s">
        <v>77</v>
      </c>
      <c r="E3" s="108"/>
      <c r="F3" s="108"/>
      <c r="G3" s="244"/>
      <c r="H3" s="307">
        <v>50000</v>
      </c>
      <c r="I3" s="100"/>
      <c r="J3" s="101"/>
      <c r="K3" s="101"/>
      <c r="L3" s="65"/>
    </row>
    <row r="4" spans="1:12" s="1" customFormat="1" ht="14.1" customHeight="1" x14ac:dyDescent="0.2">
      <c r="A4" s="93"/>
      <c r="B4" s="94"/>
      <c r="C4" s="93"/>
      <c r="D4" s="107" t="s">
        <v>159</v>
      </c>
      <c r="E4" s="108"/>
      <c r="F4" s="108"/>
      <c r="G4" s="244"/>
      <c r="H4" s="307">
        <v>5000</v>
      </c>
      <c r="I4" s="100"/>
      <c r="J4" s="101"/>
      <c r="K4" s="101"/>
      <c r="L4" s="65"/>
    </row>
    <row r="5" spans="1:12" s="1" customFormat="1" ht="14.1" customHeight="1" x14ac:dyDescent="0.2">
      <c r="A5" s="93"/>
      <c r="B5" s="94"/>
      <c r="C5" s="93"/>
      <c r="D5" s="107" t="s">
        <v>78</v>
      </c>
      <c r="E5" s="108"/>
      <c r="F5" s="108"/>
      <c r="G5" s="244"/>
      <c r="H5" s="307">
        <v>500</v>
      </c>
      <c r="I5" s="100"/>
      <c r="J5" s="101"/>
      <c r="K5" s="101"/>
      <c r="L5" s="65"/>
    </row>
    <row r="6" spans="1:12" s="1" customFormat="1" ht="14.1" customHeight="1" thickBot="1" x14ac:dyDescent="0.25">
      <c r="A6" s="93"/>
      <c r="B6" s="94"/>
      <c r="C6" s="93"/>
      <c r="D6" s="308"/>
      <c r="E6" s="309"/>
      <c r="F6" s="309"/>
      <c r="G6" s="310"/>
      <c r="H6" s="311">
        <f>SUM(H2:H5)</f>
        <v>63000</v>
      </c>
      <c r="I6" s="100"/>
      <c r="J6" s="101"/>
      <c r="K6" s="101"/>
      <c r="L6" s="65"/>
    </row>
    <row r="7" spans="1:12" s="1" customFormat="1" ht="4.9000000000000004" customHeight="1" x14ac:dyDescent="0.2">
      <c r="A7" s="93"/>
      <c r="B7" s="94"/>
      <c r="C7" s="93"/>
      <c r="D7" s="312"/>
      <c r="E7" s="312"/>
      <c r="F7" s="301"/>
      <c r="G7" s="101"/>
      <c r="H7" s="101"/>
      <c r="I7" s="101"/>
      <c r="J7" s="101"/>
      <c r="K7" s="101"/>
      <c r="L7" s="65"/>
    </row>
    <row r="8" spans="1:12" s="1" customFormat="1" ht="15.6" customHeight="1" x14ac:dyDescent="0.2">
      <c r="A8" s="93">
        <v>2</v>
      </c>
      <c r="B8" s="94" t="s">
        <v>2</v>
      </c>
      <c r="C8" s="93"/>
      <c r="D8" s="312" t="s">
        <v>24</v>
      </c>
      <c r="E8" s="312"/>
      <c r="F8" s="301"/>
      <c r="G8" s="101"/>
      <c r="H8" s="101"/>
      <c r="I8" s="101"/>
      <c r="J8" s="101"/>
      <c r="K8" s="101"/>
      <c r="L8" s="65"/>
    </row>
    <row r="9" spans="1:12" s="1" customFormat="1" ht="15.6" customHeight="1" thickBot="1" x14ac:dyDescent="0.25">
      <c r="A9" s="93">
        <v>3</v>
      </c>
      <c r="B9" s="94" t="s">
        <v>2</v>
      </c>
      <c r="C9" s="93"/>
      <c r="D9" s="312" t="s">
        <v>79</v>
      </c>
      <c r="E9" s="312"/>
      <c r="F9" s="301"/>
      <c r="G9" s="101"/>
      <c r="H9" s="101"/>
      <c r="I9" s="101"/>
      <c r="J9" s="101"/>
      <c r="K9" s="101"/>
      <c r="L9" s="65"/>
    </row>
    <row r="10" spans="1:12" s="1" customFormat="1" ht="14.1" customHeight="1" x14ac:dyDescent="0.2">
      <c r="A10" s="93">
        <v>4</v>
      </c>
      <c r="B10" s="94" t="s">
        <v>0</v>
      </c>
      <c r="C10" s="93"/>
      <c r="D10" s="313"/>
      <c r="E10" s="314"/>
      <c r="F10" s="264" t="s">
        <v>235</v>
      </c>
      <c r="G10" s="315" t="s">
        <v>236</v>
      </c>
      <c r="H10" s="316" t="s">
        <v>237</v>
      </c>
      <c r="I10" s="315" t="s">
        <v>238</v>
      </c>
      <c r="J10" s="317" t="s">
        <v>237</v>
      </c>
      <c r="K10" s="100"/>
      <c r="L10" s="65"/>
    </row>
    <row r="11" spans="1:12" s="1" customFormat="1" ht="14.1" customHeight="1" thickBot="1" x14ac:dyDescent="0.25">
      <c r="A11" s="93"/>
      <c r="B11" s="94"/>
      <c r="C11" s="93"/>
      <c r="D11" s="318" t="s">
        <v>91</v>
      </c>
      <c r="E11" s="319" t="s">
        <v>6</v>
      </c>
      <c r="F11" s="265" t="s">
        <v>239</v>
      </c>
      <c r="G11" s="320" t="s">
        <v>240</v>
      </c>
      <c r="H11" s="320" t="s">
        <v>241</v>
      </c>
      <c r="I11" s="320" t="s">
        <v>242</v>
      </c>
      <c r="J11" s="321" t="s">
        <v>20</v>
      </c>
      <c r="K11" s="100"/>
      <c r="L11" s="65"/>
    </row>
    <row r="12" spans="1:12" s="1" customFormat="1" ht="14.1" customHeight="1" x14ac:dyDescent="0.2">
      <c r="A12" s="93"/>
      <c r="B12" s="94"/>
      <c r="C12" s="93"/>
      <c r="D12" s="322">
        <v>10000</v>
      </c>
      <c r="E12" s="323">
        <v>100000</v>
      </c>
      <c r="F12" s="323">
        <v>250000</v>
      </c>
      <c r="G12" s="324" t="s">
        <v>243</v>
      </c>
      <c r="H12" s="325">
        <f>+E12</f>
        <v>100000</v>
      </c>
      <c r="I12" s="323"/>
      <c r="J12" s="326"/>
      <c r="K12" s="100"/>
      <c r="L12" s="65"/>
    </row>
    <row r="13" spans="1:12" s="1" customFormat="1" ht="14.1" customHeight="1" x14ac:dyDescent="0.2">
      <c r="A13" s="93"/>
      <c r="B13" s="94"/>
      <c r="C13" s="93"/>
      <c r="D13" s="322">
        <v>10000</v>
      </c>
      <c r="E13" s="327">
        <v>100000</v>
      </c>
      <c r="F13" s="327">
        <v>300000</v>
      </c>
      <c r="G13" s="328" t="s">
        <v>244</v>
      </c>
      <c r="H13" s="329">
        <f>+F13</f>
        <v>300000</v>
      </c>
      <c r="I13" s="327"/>
      <c r="J13" s="330"/>
      <c r="K13" s="100"/>
      <c r="L13" s="65"/>
    </row>
    <row r="14" spans="1:12" s="1" customFormat="1" ht="14.1" customHeight="1" thickBot="1" x14ac:dyDescent="0.25">
      <c r="A14" s="93"/>
      <c r="B14" s="94"/>
      <c r="C14" s="93"/>
      <c r="D14" s="331"/>
      <c r="E14" s="332"/>
      <c r="F14" s="332"/>
      <c r="G14" s="333"/>
      <c r="H14" s="334">
        <f>SUM(H12:H13)</f>
        <v>400000</v>
      </c>
      <c r="I14" s="334">
        <v>600000</v>
      </c>
      <c r="J14" s="335">
        <f>+I14-H14</f>
        <v>200000</v>
      </c>
      <c r="K14" s="100"/>
      <c r="L14" s="65"/>
    </row>
    <row r="15" spans="1:12" s="1" customFormat="1" ht="6" customHeight="1" x14ac:dyDescent="0.2">
      <c r="A15" s="93"/>
      <c r="B15" s="94"/>
      <c r="C15" s="93"/>
      <c r="D15" s="312"/>
      <c r="E15" s="312"/>
      <c r="F15" s="301"/>
      <c r="G15" s="101"/>
      <c r="H15" s="101"/>
      <c r="I15" s="101"/>
      <c r="J15" s="101"/>
      <c r="K15" s="101"/>
      <c r="L15" s="65"/>
    </row>
    <row r="16" spans="1:12" s="1" customFormat="1" ht="16.149999999999999" customHeight="1" x14ac:dyDescent="0.2">
      <c r="A16" s="93">
        <v>5</v>
      </c>
      <c r="B16" s="94" t="s">
        <v>3</v>
      </c>
      <c r="C16" s="93"/>
      <c r="D16" s="312" t="s">
        <v>23</v>
      </c>
      <c r="E16" s="312"/>
      <c r="F16" s="301"/>
      <c r="G16" s="101"/>
      <c r="H16" s="101"/>
      <c r="I16" s="101"/>
      <c r="J16" s="101"/>
      <c r="K16" s="101"/>
      <c r="L16" s="65"/>
    </row>
    <row r="17" spans="1:12" s="1" customFormat="1" ht="16.149999999999999" customHeight="1" x14ac:dyDescent="0.2">
      <c r="A17" s="93">
        <v>6</v>
      </c>
      <c r="B17" s="94" t="s">
        <v>2</v>
      </c>
      <c r="C17" s="93"/>
      <c r="D17" s="312" t="s">
        <v>103</v>
      </c>
      <c r="E17" s="301"/>
      <c r="F17" s="301"/>
      <c r="G17" s="101"/>
      <c r="H17" s="101"/>
      <c r="I17" s="101"/>
      <c r="J17" s="101"/>
      <c r="K17" s="101"/>
      <c r="L17" s="65"/>
    </row>
    <row r="18" spans="1:12" s="1" customFormat="1" ht="7.9" customHeight="1" thickBot="1" x14ac:dyDescent="0.25">
      <c r="A18" s="93"/>
      <c r="B18" s="94"/>
      <c r="C18" s="93"/>
      <c r="D18" s="312"/>
      <c r="E18" s="301"/>
      <c r="F18" s="301"/>
      <c r="G18" s="101"/>
      <c r="H18" s="101"/>
      <c r="I18" s="101"/>
      <c r="J18" s="101"/>
      <c r="K18" s="101"/>
      <c r="L18" s="65"/>
    </row>
    <row r="19" spans="1:12" s="1" customFormat="1" ht="14.1" customHeight="1" thickBot="1" x14ac:dyDescent="0.25">
      <c r="A19" s="93">
        <v>7</v>
      </c>
      <c r="B19" s="94" t="s">
        <v>3</v>
      </c>
      <c r="C19" s="93"/>
      <c r="D19" s="336" t="s">
        <v>149</v>
      </c>
      <c r="E19" s="337"/>
      <c r="F19" s="337"/>
      <c r="G19" s="337"/>
      <c r="H19" s="98" t="s">
        <v>146</v>
      </c>
      <c r="I19" s="98" t="s">
        <v>7</v>
      </c>
      <c r="J19" s="98" t="s">
        <v>8</v>
      </c>
      <c r="K19" s="99" t="s">
        <v>9</v>
      </c>
    </row>
    <row r="20" spans="1:12" s="1" customFormat="1" ht="14.1" customHeight="1" x14ac:dyDescent="0.2">
      <c r="A20" s="93"/>
      <c r="B20" s="94"/>
      <c r="C20" s="93"/>
      <c r="D20" s="102" t="s">
        <v>145</v>
      </c>
      <c r="E20" s="103"/>
      <c r="F20" s="103"/>
      <c r="G20" s="103"/>
      <c r="H20" s="338"/>
      <c r="I20" s="338"/>
      <c r="J20" s="339">
        <v>100000</v>
      </c>
      <c r="K20" s="340">
        <f>+J20</f>
        <v>100000</v>
      </c>
    </row>
    <row r="21" spans="1:12" s="1" customFormat="1" ht="14.1" customHeight="1" x14ac:dyDescent="0.2">
      <c r="A21" s="93"/>
      <c r="B21" s="94"/>
      <c r="C21" s="93"/>
      <c r="D21" s="341" t="s">
        <v>10</v>
      </c>
      <c r="E21" s="342"/>
      <c r="F21" s="342"/>
      <c r="G21" s="108"/>
      <c r="H21" s="343">
        <v>3000</v>
      </c>
      <c r="I21" s="344"/>
      <c r="J21" s="83"/>
      <c r="K21" s="345"/>
    </row>
    <row r="22" spans="1:12" s="1" customFormat="1" ht="14.1" customHeight="1" x14ac:dyDescent="0.2">
      <c r="A22" s="93"/>
      <c r="B22" s="94"/>
      <c r="C22" s="93"/>
      <c r="D22" s="341" t="s">
        <v>11</v>
      </c>
      <c r="E22" s="342"/>
      <c r="F22" s="342"/>
      <c r="G22" s="108"/>
      <c r="H22" s="346">
        <v>-9000</v>
      </c>
      <c r="I22" s="347">
        <f>SUM(H21:H22)</f>
        <v>-6000</v>
      </c>
      <c r="J22" s="83"/>
      <c r="K22" s="345"/>
    </row>
    <row r="23" spans="1:12" s="1" customFormat="1" ht="14.1" customHeight="1" x14ac:dyDescent="0.2">
      <c r="A23" s="93"/>
      <c r="B23" s="94"/>
      <c r="C23" s="93"/>
      <c r="D23" s="348" t="s">
        <v>147</v>
      </c>
      <c r="E23" s="349"/>
      <c r="F23" s="349"/>
      <c r="G23" s="349"/>
      <c r="H23" s="339"/>
      <c r="I23" s="344"/>
      <c r="J23" s="83"/>
      <c r="K23" s="345"/>
    </row>
    <row r="24" spans="1:12" s="1" customFormat="1" ht="14.1" customHeight="1" x14ac:dyDescent="0.2">
      <c r="A24" s="93"/>
      <c r="B24" s="94"/>
      <c r="C24" s="93"/>
      <c r="D24" s="341" t="s">
        <v>150</v>
      </c>
      <c r="E24" s="342"/>
      <c r="F24" s="108"/>
      <c r="G24" s="108"/>
      <c r="H24" s="346">
        <v>-1000</v>
      </c>
      <c r="I24" s="347"/>
      <c r="J24" s="83">
        <v>-1000</v>
      </c>
      <c r="K24" s="81">
        <f>+H24</f>
        <v>-1000</v>
      </c>
    </row>
    <row r="25" spans="1:12" s="1" customFormat="1" ht="14.1" customHeight="1" thickBot="1" x14ac:dyDescent="0.25">
      <c r="A25" s="93"/>
      <c r="B25" s="94"/>
      <c r="C25" s="93"/>
      <c r="D25" s="348" t="s">
        <v>160</v>
      </c>
      <c r="E25" s="349"/>
      <c r="F25" s="349"/>
      <c r="G25" s="349"/>
      <c r="H25" s="338"/>
      <c r="I25" s="350"/>
      <c r="J25" s="347"/>
      <c r="K25" s="81"/>
    </row>
    <row r="26" spans="1:12" s="1" customFormat="1" ht="14.1" customHeight="1" x14ac:dyDescent="0.2">
      <c r="A26" s="93"/>
      <c r="B26" s="94"/>
      <c r="C26" s="93"/>
      <c r="D26" s="341" t="s">
        <v>12</v>
      </c>
      <c r="E26" s="342"/>
      <c r="F26" s="342"/>
      <c r="G26" s="108"/>
      <c r="H26" s="344"/>
      <c r="I26" s="351">
        <f>SUM(I22:I24)</f>
        <v>-6000</v>
      </c>
      <c r="J26" s="83"/>
      <c r="K26" s="345"/>
    </row>
    <row r="27" spans="1:12" s="1" customFormat="1" ht="14.1" customHeight="1" thickBot="1" x14ac:dyDescent="0.25">
      <c r="A27" s="93"/>
      <c r="B27" s="94"/>
      <c r="C27" s="93"/>
      <c r="D27" s="341" t="s">
        <v>148</v>
      </c>
      <c r="E27" s="342"/>
      <c r="F27" s="342"/>
      <c r="G27" s="108"/>
      <c r="H27" s="344"/>
      <c r="I27" s="352">
        <v>-3000</v>
      </c>
      <c r="J27" s="83"/>
      <c r="K27" s="77">
        <f>+I27</f>
        <v>-3000</v>
      </c>
    </row>
    <row r="28" spans="1:12" s="1" customFormat="1" ht="14.1" customHeight="1" thickBot="1" x14ac:dyDescent="0.25">
      <c r="A28" s="93"/>
      <c r="B28" s="94"/>
      <c r="C28" s="93"/>
      <c r="D28" s="353" t="s">
        <v>13</v>
      </c>
      <c r="E28" s="354"/>
      <c r="F28" s="354"/>
      <c r="G28" s="354"/>
      <c r="H28" s="355"/>
      <c r="I28" s="350"/>
      <c r="J28" s="350"/>
      <c r="K28" s="118">
        <f>SUM(K20:K27)</f>
        <v>96000</v>
      </c>
    </row>
    <row r="29" spans="1:12" s="1" customFormat="1" ht="6" customHeight="1" x14ac:dyDescent="0.2">
      <c r="A29" s="93"/>
      <c r="B29" s="94"/>
      <c r="C29" s="93"/>
      <c r="D29" s="312"/>
      <c r="E29" s="312"/>
      <c r="F29" s="301"/>
      <c r="G29" s="101"/>
      <c r="H29" s="101"/>
      <c r="I29" s="101"/>
      <c r="J29" s="101"/>
      <c r="K29" s="101"/>
      <c r="L29" s="65"/>
    </row>
    <row r="30" spans="1:12" s="1" customFormat="1" ht="14.1" customHeight="1" x14ac:dyDescent="0.2">
      <c r="A30" s="93">
        <v>8</v>
      </c>
      <c r="B30" s="94" t="s">
        <v>4</v>
      </c>
      <c r="C30" s="93"/>
      <c r="D30" s="312" t="s">
        <v>164</v>
      </c>
      <c r="E30" s="312"/>
      <c r="F30" s="301"/>
      <c r="G30" s="101"/>
      <c r="H30" s="101"/>
      <c r="I30" s="101"/>
      <c r="J30" s="101"/>
      <c r="K30" s="101"/>
      <c r="L30" s="65"/>
    </row>
    <row r="31" spans="1:12" s="1" customFormat="1" ht="4.9000000000000004" customHeight="1" thickBot="1" x14ac:dyDescent="0.25">
      <c r="A31" s="93"/>
      <c r="B31" s="94"/>
      <c r="C31" s="93"/>
      <c r="D31" s="312"/>
      <c r="E31" s="312"/>
      <c r="F31" s="301"/>
      <c r="G31" s="101"/>
      <c r="H31" s="101"/>
      <c r="I31" s="101"/>
      <c r="J31" s="101"/>
      <c r="K31" s="101"/>
      <c r="L31" s="65"/>
    </row>
    <row r="32" spans="1:12" s="1" customFormat="1" ht="14.1" customHeight="1" x14ac:dyDescent="0.2">
      <c r="A32" s="93">
        <v>9</v>
      </c>
      <c r="B32" s="94" t="s">
        <v>0</v>
      </c>
      <c r="C32" s="93"/>
      <c r="D32" s="303" t="s">
        <v>55</v>
      </c>
      <c r="E32" s="304"/>
      <c r="F32" s="356"/>
      <c r="G32" s="357"/>
      <c r="H32" s="358" t="s">
        <v>158</v>
      </c>
      <c r="I32" s="357"/>
      <c r="J32" s="359"/>
      <c r="K32" s="101"/>
      <c r="L32" s="65"/>
    </row>
    <row r="33" spans="1:12" s="1" customFormat="1" ht="14.1" customHeight="1" x14ac:dyDescent="0.2">
      <c r="A33" s="93"/>
      <c r="B33" s="94"/>
      <c r="C33" s="93"/>
      <c r="D33" s="107" t="s">
        <v>56</v>
      </c>
      <c r="E33" s="108"/>
      <c r="F33" s="109"/>
      <c r="G33" s="344"/>
      <c r="H33" s="360" t="s">
        <v>158</v>
      </c>
      <c r="I33" s="344"/>
      <c r="J33" s="345"/>
      <c r="K33" s="101"/>
      <c r="L33" s="65"/>
    </row>
    <row r="34" spans="1:12" s="1" customFormat="1" ht="14.1" customHeight="1" x14ac:dyDescent="0.2">
      <c r="A34" s="93"/>
      <c r="B34" s="94"/>
      <c r="C34" s="93"/>
      <c r="D34" s="107" t="s">
        <v>57</v>
      </c>
      <c r="E34" s="108"/>
      <c r="F34" s="109"/>
      <c r="G34" s="344"/>
      <c r="H34" s="361">
        <v>50000</v>
      </c>
      <c r="I34" s="344"/>
      <c r="J34" s="345"/>
      <c r="K34" s="101"/>
      <c r="L34" s="65"/>
    </row>
    <row r="35" spans="1:12" s="1" customFormat="1" ht="14.1" customHeight="1" x14ac:dyDescent="0.2">
      <c r="A35" s="93"/>
      <c r="B35" s="94"/>
      <c r="C35" s="93"/>
      <c r="D35" s="362" t="s">
        <v>80</v>
      </c>
      <c r="E35" s="363"/>
      <c r="F35" s="364"/>
      <c r="G35" s="361"/>
      <c r="H35" s="344"/>
      <c r="I35" s="344"/>
      <c r="J35" s="345"/>
      <c r="K35" s="101"/>
      <c r="L35" s="65"/>
    </row>
    <row r="36" spans="1:12" s="1" customFormat="1" ht="14.1" customHeight="1" x14ac:dyDescent="0.2">
      <c r="A36" s="93"/>
      <c r="B36" s="94"/>
      <c r="C36" s="93"/>
      <c r="D36" s="362" t="s">
        <v>81</v>
      </c>
      <c r="E36" s="363"/>
      <c r="F36" s="364"/>
      <c r="G36" s="365"/>
      <c r="H36" s="344"/>
      <c r="I36" s="344"/>
      <c r="J36" s="345"/>
      <c r="K36" s="101"/>
      <c r="L36" s="65"/>
    </row>
    <row r="37" spans="1:12" s="1" customFormat="1" ht="14.1" customHeight="1" x14ac:dyDescent="0.2">
      <c r="A37" s="93"/>
      <c r="B37" s="94"/>
      <c r="C37" s="93"/>
      <c r="D37" s="362" t="s">
        <v>82</v>
      </c>
      <c r="E37" s="363"/>
      <c r="F37" s="364"/>
      <c r="G37" s="365">
        <v>10000</v>
      </c>
      <c r="H37" s="344"/>
      <c r="I37" s="344"/>
      <c r="J37" s="345"/>
      <c r="K37" s="101"/>
      <c r="L37" s="65"/>
    </row>
    <row r="38" spans="1:12" s="1" customFormat="1" ht="14.1" customHeight="1" x14ac:dyDescent="0.2">
      <c r="A38" s="93"/>
      <c r="B38" s="94"/>
      <c r="C38" s="93"/>
      <c r="D38" s="362" t="s">
        <v>83</v>
      </c>
      <c r="E38" s="363"/>
      <c r="F38" s="364"/>
      <c r="G38" s="366"/>
      <c r="H38" s="344"/>
      <c r="I38" s="344"/>
      <c r="J38" s="345"/>
      <c r="K38" s="101"/>
      <c r="L38" s="65"/>
    </row>
    <row r="39" spans="1:12" s="1" customFormat="1" ht="14.1" customHeight="1" x14ac:dyDescent="0.2">
      <c r="A39" s="93"/>
      <c r="B39" s="94"/>
      <c r="C39" s="93"/>
      <c r="D39" s="367" t="s">
        <v>60</v>
      </c>
      <c r="E39" s="368"/>
      <c r="F39" s="369"/>
      <c r="G39" s="370">
        <f>SUM(G35:G38)</f>
        <v>10000</v>
      </c>
      <c r="H39" s="371">
        <f>+G39</f>
        <v>10000</v>
      </c>
      <c r="I39" s="344"/>
      <c r="J39" s="345"/>
      <c r="K39" s="101"/>
      <c r="L39" s="65"/>
    </row>
    <row r="40" spans="1:12" s="1" customFormat="1" ht="14.1" customHeight="1" x14ac:dyDescent="0.2">
      <c r="A40" s="93"/>
      <c r="B40" s="94"/>
      <c r="C40" s="93"/>
      <c r="D40" s="372" t="s">
        <v>58</v>
      </c>
      <c r="E40" s="373"/>
      <c r="F40" s="374"/>
      <c r="G40" s="338"/>
      <c r="H40" s="375">
        <f>SUM(H34:H39)</f>
        <v>60000</v>
      </c>
      <c r="I40" s="344"/>
      <c r="J40" s="345"/>
      <c r="K40" s="101"/>
      <c r="L40" s="65"/>
    </row>
    <row r="41" spans="1:12" s="1" customFormat="1" ht="14.1" customHeight="1" x14ac:dyDescent="0.2">
      <c r="A41" s="93"/>
      <c r="B41" s="94"/>
      <c r="C41" s="93"/>
      <c r="D41" s="376" t="s">
        <v>67</v>
      </c>
      <c r="E41" s="377"/>
      <c r="F41" s="378"/>
      <c r="G41" s="344"/>
      <c r="H41" s="83">
        <v>50000</v>
      </c>
      <c r="I41" s="379">
        <v>0.15</v>
      </c>
      <c r="J41" s="82">
        <f>+I41*H41</f>
        <v>7500</v>
      </c>
      <c r="K41" s="101"/>
      <c r="L41" s="65"/>
    </row>
    <row r="42" spans="1:12" s="1" customFormat="1" ht="14.1" customHeight="1" thickBot="1" x14ac:dyDescent="0.25">
      <c r="A42" s="93"/>
      <c r="B42" s="94"/>
      <c r="C42" s="93"/>
      <c r="D42" s="376" t="s">
        <v>68</v>
      </c>
      <c r="E42" s="377"/>
      <c r="F42" s="378"/>
      <c r="G42" s="344"/>
      <c r="H42" s="343">
        <f>+H40-H41</f>
        <v>10000</v>
      </c>
      <c r="I42" s="379">
        <v>0.25</v>
      </c>
      <c r="J42" s="380">
        <f>+I42*H42</f>
        <v>2500</v>
      </c>
      <c r="K42" s="101"/>
      <c r="L42" s="65"/>
    </row>
    <row r="43" spans="1:12" s="1" customFormat="1" ht="14.1" customHeight="1" thickBot="1" x14ac:dyDescent="0.25">
      <c r="A43" s="93"/>
      <c r="B43" s="94"/>
      <c r="C43" s="93"/>
      <c r="D43" s="381" t="s">
        <v>59</v>
      </c>
      <c r="E43" s="382"/>
      <c r="F43" s="383"/>
      <c r="G43" s="355"/>
      <c r="H43" s="355"/>
      <c r="I43" s="350"/>
      <c r="J43" s="384">
        <f>SUM(J41:J42)</f>
        <v>10000</v>
      </c>
      <c r="K43" s="101"/>
      <c r="L43" s="65"/>
    </row>
    <row r="44" spans="1:12" s="1" customFormat="1" ht="13.15" customHeight="1" x14ac:dyDescent="0.2">
      <c r="A44" s="93"/>
      <c r="B44" s="94"/>
      <c r="C44" s="93"/>
      <c r="D44" s="312" t="s">
        <v>252</v>
      </c>
      <c r="E44" s="312"/>
      <c r="F44" s="301"/>
      <c r="G44" s="101"/>
      <c r="H44" s="101"/>
      <c r="I44" s="101"/>
      <c r="J44" s="101"/>
      <c r="K44" s="101"/>
      <c r="L44" s="65"/>
    </row>
    <row r="45" spans="1:12" s="1" customFormat="1" ht="13.15" customHeight="1" x14ac:dyDescent="0.2">
      <c r="A45" s="93"/>
      <c r="B45" s="94"/>
      <c r="C45" s="93"/>
      <c r="D45" s="312"/>
      <c r="E45" s="312"/>
      <c r="F45" s="301"/>
      <c r="G45" s="101"/>
      <c r="H45" s="101"/>
      <c r="I45" s="101"/>
      <c r="J45" s="101"/>
      <c r="K45" s="101"/>
      <c r="L45" s="65"/>
    </row>
    <row r="46" spans="1:12" s="1" customFormat="1" ht="14.1" customHeight="1" x14ac:dyDescent="0.2">
      <c r="A46" s="93">
        <v>10</v>
      </c>
      <c r="B46" s="94" t="s">
        <v>0</v>
      </c>
      <c r="C46" s="93"/>
      <c r="D46" s="312" t="s">
        <v>84</v>
      </c>
      <c r="E46" s="312"/>
      <c r="F46" s="301"/>
      <c r="G46" s="101"/>
      <c r="H46" s="101"/>
      <c r="I46" s="101"/>
      <c r="J46" s="101"/>
      <c r="K46" s="101"/>
      <c r="L46" s="65"/>
    </row>
    <row r="47" spans="1:12" s="1" customFormat="1" ht="14.1" customHeight="1" thickBot="1" x14ac:dyDescent="0.25">
      <c r="A47" s="93"/>
      <c r="B47" s="94"/>
      <c r="C47" s="93"/>
      <c r="D47" s="312"/>
      <c r="E47" s="312"/>
      <c r="F47" s="301"/>
      <c r="G47" s="101"/>
      <c r="H47" s="101"/>
      <c r="I47" s="101"/>
      <c r="J47" s="101"/>
      <c r="K47" s="101"/>
      <c r="L47" s="65"/>
    </row>
    <row r="48" spans="1:12" s="1" customFormat="1" ht="14.1" customHeight="1" x14ac:dyDescent="0.2">
      <c r="A48" s="93">
        <v>11</v>
      </c>
      <c r="B48" s="94" t="s">
        <v>3</v>
      </c>
      <c r="C48" s="93"/>
      <c r="D48" s="266" t="s">
        <v>85</v>
      </c>
      <c r="E48" s="267"/>
      <c r="F48" s="268"/>
      <c r="G48" s="385">
        <v>12000</v>
      </c>
      <c r="H48" s="359"/>
      <c r="I48" s="101"/>
      <c r="J48" s="101"/>
      <c r="K48" s="101"/>
      <c r="L48" s="65"/>
    </row>
    <row r="49" spans="1:12" s="1" customFormat="1" ht="14.1" customHeight="1" x14ac:dyDescent="0.2">
      <c r="A49" s="93"/>
      <c r="B49" s="94"/>
      <c r="C49" s="93"/>
      <c r="D49" s="269" t="s">
        <v>87</v>
      </c>
      <c r="E49" s="270"/>
      <c r="F49" s="271"/>
      <c r="G49" s="386">
        <v>-7000</v>
      </c>
      <c r="H49" s="82">
        <f>SUM(G48:G49)</f>
        <v>5000</v>
      </c>
      <c r="I49" s="101"/>
      <c r="J49" s="101"/>
      <c r="K49" s="101"/>
      <c r="L49" s="65"/>
    </row>
    <row r="50" spans="1:12" s="1" customFormat="1" ht="14.1" customHeight="1" x14ac:dyDescent="0.2">
      <c r="A50" s="93"/>
      <c r="B50" s="94"/>
      <c r="C50" s="93"/>
      <c r="D50" s="269" t="s">
        <v>86</v>
      </c>
      <c r="E50" s="270"/>
      <c r="F50" s="271"/>
      <c r="G50" s="387">
        <v>5000</v>
      </c>
      <c r="H50" s="345"/>
      <c r="I50" s="101"/>
      <c r="J50" s="101"/>
      <c r="K50" s="101"/>
      <c r="L50" s="65"/>
    </row>
    <row r="51" spans="1:12" s="1" customFormat="1" ht="14.1" customHeight="1" thickBot="1" x14ac:dyDescent="0.25">
      <c r="A51" s="93"/>
      <c r="B51" s="94"/>
      <c r="C51" s="93"/>
      <c r="D51" s="269" t="s">
        <v>88</v>
      </c>
      <c r="E51" s="270"/>
      <c r="F51" s="271"/>
      <c r="G51" s="388">
        <v>-6000</v>
      </c>
      <c r="H51" s="380">
        <f>SUM(G50:G51)</f>
        <v>-1000</v>
      </c>
      <c r="I51" s="101"/>
      <c r="J51" s="101"/>
      <c r="K51" s="101"/>
      <c r="L51" s="65"/>
    </row>
    <row r="52" spans="1:12" s="1" customFormat="1" ht="14.1" customHeight="1" thickBot="1" x14ac:dyDescent="0.25">
      <c r="A52" s="93"/>
      <c r="B52" s="94"/>
      <c r="C52" s="93"/>
      <c r="D52" s="308" t="s">
        <v>89</v>
      </c>
      <c r="E52" s="309"/>
      <c r="F52" s="389"/>
      <c r="G52" s="390"/>
      <c r="H52" s="384">
        <f>SUM(H51,H49)</f>
        <v>4000</v>
      </c>
      <c r="I52" s="101"/>
      <c r="J52" s="101"/>
      <c r="K52" s="101"/>
      <c r="L52" s="65"/>
    </row>
    <row r="53" spans="1:12" s="1" customFormat="1" ht="14.1" customHeight="1" x14ac:dyDescent="0.2">
      <c r="A53" s="93"/>
      <c r="B53" s="94"/>
      <c r="C53" s="93"/>
      <c r="D53" s="312"/>
      <c r="E53" s="312"/>
      <c r="F53" s="301"/>
      <c r="G53" s="101"/>
      <c r="H53" s="101"/>
      <c r="I53" s="101"/>
      <c r="J53" s="101"/>
      <c r="K53" s="101"/>
      <c r="L53" s="65"/>
    </row>
    <row r="54" spans="1:12" s="1" customFormat="1" ht="16.899999999999999" customHeight="1" thickBot="1" x14ac:dyDescent="0.3">
      <c r="A54" s="93">
        <v>12</v>
      </c>
      <c r="B54" s="94" t="s">
        <v>2</v>
      </c>
      <c r="C54" s="93"/>
      <c r="D54" s="272" t="s">
        <v>166</v>
      </c>
      <c r="E54" s="272"/>
      <c r="F54" s="100"/>
      <c r="G54" s="272"/>
      <c r="H54" s="391"/>
      <c r="I54" s="391"/>
      <c r="J54" s="391"/>
      <c r="K54" s="391"/>
      <c r="L54" s="65"/>
    </row>
    <row r="55" spans="1:12" s="1" customFormat="1" ht="16.899999999999999" customHeight="1" thickBot="1" x14ac:dyDescent="0.25">
      <c r="A55" s="93"/>
      <c r="B55" s="94"/>
      <c r="C55" s="93"/>
      <c r="D55" s="273" t="s">
        <v>167</v>
      </c>
      <c r="E55" s="274"/>
      <c r="F55" s="275">
        <v>2012</v>
      </c>
      <c r="G55" s="276">
        <v>2013</v>
      </c>
      <c r="H55" s="276">
        <v>2014</v>
      </c>
      <c r="I55" s="276">
        <v>2015</v>
      </c>
      <c r="J55" s="277">
        <v>2016</v>
      </c>
      <c r="K55" s="100"/>
      <c r="L55" s="65"/>
    </row>
    <row r="56" spans="1:12" s="1" customFormat="1" ht="15" customHeight="1" x14ac:dyDescent="0.2">
      <c r="A56" s="93"/>
      <c r="B56" s="94"/>
      <c r="C56" s="93"/>
      <c r="D56" s="561" t="s">
        <v>168</v>
      </c>
      <c r="E56" s="392"/>
      <c r="F56" s="393">
        <v>30000</v>
      </c>
      <c r="G56" s="394">
        <v>-20000</v>
      </c>
      <c r="H56" s="395">
        <v>15000</v>
      </c>
      <c r="I56" s="395">
        <v>-30000</v>
      </c>
      <c r="J56" s="396">
        <v>60000</v>
      </c>
      <c r="K56" s="100"/>
      <c r="L56" s="65"/>
    </row>
    <row r="57" spans="1:12" s="1" customFormat="1" ht="15" customHeight="1" x14ac:dyDescent="0.2">
      <c r="A57" s="93"/>
      <c r="B57" s="94"/>
      <c r="C57" s="93"/>
      <c r="D57" s="562" t="s">
        <v>267</v>
      </c>
      <c r="E57" s="397"/>
      <c r="F57" s="278">
        <v>-20000</v>
      </c>
      <c r="G57" s="279">
        <v>20000</v>
      </c>
      <c r="H57" s="279"/>
      <c r="I57" s="279"/>
      <c r="J57" s="280"/>
      <c r="K57" s="100"/>
      <c r="L57" s="65"/>
    </row>
    <row r="58" spans="1:12" s="1" customFormat="1" ht="15" customHeight="1" x14ac:dyDescent="0.2">
      <c r="A58" s="93"/>
      <c r="B58" s="94"/>
      <c r="C58" s="93"/>
      <c r="D58" s="563" t="s">
        <v>266</v>
      </c>
      <c r="E58" s="398"/>
      <c r="F58" s="281"/>
      <c r="G58" s="282"/>
      <c r="H58" s="282"/>
      <c r="I58" s="282"/>
      <c r="J58" s="280"/>
      <c r="K58" s="100"/>
      <c r="L58" s="65"/>
    </row>
    <row r="59" spans="1:12" s="1" customFormat="1" ht="15" customHeight="1" thickBot="1" x14ac:dyDescent="0.25">
      <c r="A59" s="93"/>
      <c r="B59" s="94"/>
      <c r="C59" s="93"/>
      <c r="D59" s="564" t="s">
        <v>268</v>
      </c>
      <c r="E59" s="399"/>
      <c r="F59" s="283">
        <v>-10000</v>
      </c>
      <c r="G59" s="284"/>
      <c r="H59" s="285">
        <v>-15000</v>
      </c>
      <c r="I59" s="286">
        <v>-25000</v>
      </c>
      <c r="J59" s="280"/>
      <c r="K59" s="100"/>
      <c r="L59" s="65"/>
    </row>
    <row r="60" spans="1:12" s="1" customFormat="1" ht="15" customHeight="1" thickBot="1" x14ac:dyDescent="0.25">
      <c r="A60" s="93"/>
      <c r="B60" s="94"/>
      <c r="C60" s="93"/>
      <c r="D60" s="287"/>
      <c r="E60" s="288"/>
      <c r="F60" s="289"/>
      <c r="G60" s="290"/>
      <c r="H60" s="290"/>
      <c r="I60" s="290">
        <v>-5000</v>
      </c>
      <c r="J60" s="291">
        <v>-5000</v>
      </c>
      <c r="K60" s="100"/>
      <c r="L60" s="65"/>
    </row>
    <row r="61" spans="1:12" s="1" customFormat="1" ht="15" customHeight="1" thickBot="1" x14ac:dyDescent="0.3">
      <c r="A61" s="93"/>
      <c r="B61" s="94"/>
      <c r="C61" s="93"/>
      <c r="D61" s="292"/>
      <c r="E61" s="293"/>
      <c r="F61" s="294" t="s">
        <v>265</v>
      </c>
      <c r="G61" s="293"/>
      <c r="H61" s="400"/>
      <c r="I61" s="400"/>
      <c r="J61" s="295">
        <f>SUM(J56:J60)</f>
        <v>55000</v>
      </c>
      <c r="K61" s="100"/>
      <c r="L61" s="65"/>
    </row>
    <row r="62" spans="1:12" s="1" customFormat="1" ht="7.15" customHeight="1" thickBot="1" x14ac:dyDescent="0.3">
      <c r="A62" s="93"/>
      <c r="B62" s="94"/>
      <c r="C62" s="93"/>
      <c r="D62" s="296"/>
      <c r="E62" s="296"/>
      <c r="F62" s="296"/>
      <c r="G62" s="296"/>
      <c r="H62" s="401"/>
      <c r="I62" s="401"/>
      <c r="J62" s="401"/>
      <c r="K62" s="100"/>
      <c r="L62" s="65"/>
    </row>
    <row r="63" spans="1:12" s="1" customFormat="1" ht="14.1" customHeight="1" x14ac:dyDescent="0.2">
      <c r="A63" s="93">
        <v>13</v>
      </c>
      <c r="B63" s="94" t="s">
        <v>4</v>
      </c>
      <c r="C63" s="93"/>
      <c r="D63" s="303" t="s">
        <v>253</v>
      </c>
      <c r="E63" s="304"/>
      <c r="F63" s="304"/>
      <c r="G63" s="306">
        <v>5000</v>
      </c>
      <c r="H63" s="100"/>
      <c r="I63" s="101"/>
      <c r="J63" s="101"/>
      <c r="K63" s="101"/>
      <c r="L63" s="65"/>
    </row>
    <row r="64" spans="1:12" s="1" customFormat="1" ht="14.1" customHeight="1" thickBot="1" x14ac:dyDescent="0.25">
      <c r="A64" s="93"/>
      <c r="B64" s="94"/>
      <c r="C64" s="93"/>
      <c r="D64" s="107" t="s">
        <v>254</v>
      </c>
      <c r="E64" s="108"/>
      <c r="F64" s="108"/>
      <c r="G64" s="402">
        <v>0.25</v>
      </c>
      <c r="H64" s="100"/>
      <c r="I64" s="101"/>
      <c r="J64" s="101"/>
      <c r="K64" s="101"/>
      <c r="L64" s="65"/>
    </row>
    <row r="65" spans="1:12" s="1" customFormat="1" ht="14.1" customHeight="1" thickBot="1" x14ac:dyDescent="0.25">
      <c r="A65" s="93"/>
      <c r="B65" s="94"/>
      <c r="C65" s="93"/>
      <c r="D65" s="308" t="s">
        <v>255</v>
      </c>
      <c r="E65" s="309"/>
      <c r="F65" s="309"/>
      <c r="G65" s="384">
        <f>+G64*G63</f>
        <v>1250</v>
      </c>
      <c r="H65" s="100"/>
      <c r="I65" s="101"/>
      <c r="J65" s="101"/>
      <c r="K65" s="101"/>
      <c r="L65" s="65"/>
    </row>
    <row r="66" spans="1:12" s="1" customFormat="1" ht="6" customHeight="1" x14ac:dyDescent="0.2">
      <c r="A66" s="93"/>
      <c r="B66" s="94"/>
      <c r="C66" s="93"/>
      <c r="D66" s="301"/>
      <c r="E66" s="301"/>
      <c r="F66" s="301"/>
      <c r="G66" s="101"/>
      <c r="H66" s="101"/>
      <c r="I66" s="101"/>
      <c r="J66" s="101"/>
      <c r="K66" s="101"/>
      <c r="L66" s="65"/>
    </row>
    <row r="67" spans="1:12" s="1" customFormat="1" ht="14.1" customHeight="1" thickBot="1" x14ac:dyDescent="0.25">
      <c r="A67" s="93">
        <v>14</v>
      </c>
      <c r="B67" s="94" t="s">
        <v>2</v>
      </c>
      <c r="C67" s="93"/>
      <c r="D67" s="301"/>
      <c r="E67" s="301"/>
      <c r="F67" s="301"/>
      <c r="G67" s="101"/>
      <c r="H67" s="101"/>
      <c r="I67" s="101"/>
      <c r="J67" s="101"/>
      <c r="K67" s="101"/>
      <c r="L67" s="65"/>
    </row>
    <row r="68" spans="1:12" s="1" customFormat="1" ht="12.75" customHeight="1" thickBot="1" x14ac:dyDescent="0.25">
      <c r="A68" s="93">
        <v>15</v>
      </c>
      <c r="B68" s="94" t="s">
        <v>1</v>
      </c>
      <c r="C68" s="93"/>
      <c r="D68" s="559" t="s">
        <v>151</v>
      </c>
      <c r="E68" s="560" t="s">
        <v>91</v>
      </c>
      <c r="F68" s="560" t="s">
        <v>90</v>
      </c>
      <c r="G68" s="98" t="s">
        <v>98</v>
      </c>
      <c r="H68" s="403" t="s">
        <v>152</v>
      </c>
      <c r="I68" s="99" t="s">
        <v>90</v>
      </c>
      <c r="J68" s="100"/>
      <c r="K68" s="100"/>
      <c r="L68" s="65"/>
    </row>
    <row r="69" spans="1:12" s="1" customFormat="1" ht="12.75" customHeight="1" x14ac:dyDescent="0.2">
      <c r="A69" s="93"/>
      <c r="B69" s="94"/>
      <c r="C69" s="93"/>
      <c r="D69" s="297">
        <v>38412</v>
      </c>
      <c r="E69" s="298">
        <v>200</v>
      </c>
      <c r="F69" s="290">
        <v>2000</v>
      </c>
      <c r="G69" s="105">
        <f>+F69/E69</f>
        <v>10</v>
      </c>
      <c r="H69" s="338"/>
      <c r="I69" s="404"/>
      <c r="J69" s="100"/>
      <c r="K69" s="100"/>
      <c r="L69" s="65"/>
    </row>
    <row r="70" spans="1:12" s="1" customFormat="1" ht="12.75" customHeight="1" x14ac:dyDescent="0.2">
      <c r="A70" s="93"/>
      <c r="B70" s="94"/>
      <c r="C70" s="93"/>
      <c r="D70" s="299">
        <v>38565</v>
      </c>
      <c r="E70" s="300">
        <v>300</v>
      </c>
      <c r="F70" s="279">
        <v>3600</v>
      </c>
      <c r="G70" s="343">
        <f>+F70/E70</f>
        <v>12</v>
      </c>
      <c r="H70" s="344">
        <v>200</v>
      </c>
      <c r="I70" s="307">
        <f>+H70*G70</f>
        <v>2400</v>
      </c>
      <c r="J70" s="100"/>
      <c r="K70" s="100"/>
      <c r="L70" s="65"/>
    </row>
    <row r="71" spans="1:12" s="1" customFormat="1" ht="12.75" customHeight="1" x14ac:dyDescent="0.2">
      <c r="A71" s="93"/>
      <c r="B71" s="94"/>
      <c r="C71" s="93"/>
      <c r="D71" s="299">
        <v>38718</v>
      </c>
      <c r="E71" s="300">
        <v>200</v>
      </c>
      <c r="F71" s="279">
        <v>3000</v>
      </c>
      <c r="G71" s="343">
        <f>+F71/E71</f>
        <v>15</v>
      </c>
      <c r="H71" s="344">
        <v>200</v>
      </c>
      <c r="I71" s="405">
        <f>+H71*G71</f>
        <v>3000</v>
      </c>
      <c r="J71" s="100"/>
      <c r="K71" s="100"/>
      <c r="L71" s="65"/>
    </row>
    <row r="72" spans="1:12" s="1" customFormat="1" ht="12.75" customHeight="1" thickBot="1" x14ac:dyDescent="0.25">
      <c r="A72" s="93"/>
      <c r="B72" s="94"/>
      <c r="C72" s="93"/>
      <c r="D72" s="406"/>
      <c r="E72" s="407"/>
      <c r="F72" s="407"/>
      <c r="G72" s="407"/>
      <c r="H72" s="407"/>
      <c r="I72" s="565">
        <f>SUM(I70:I71)</f>
        <v>5400</v>
      </c>
      <c r="J72" s="100"/>
      <c r="K72" s="100"/>
      <c r="L72" s="65"/>
    </row>
    <row r="73" spans="1:12" s="1" customFormat="1" ht="5.25" customHeight="1" thickBot="1" x14ac:dyDescent="0.25">
      <c r="A73" s="93"/>
      <c r="B73" s="94"/>
      <c r="C73" s="93"/>
      <c r="D73" s="566"/>
      <c r="E73" s="567"/>
      <c r="F73" s="567"/>
      <c r="G73" s="567"/>
      <c r="H73" s="567"/>
      <c r="I73" s="568"/>
      <c r="J73" s="100"/>
      <c r="K73" s="100"/>
      <c r="L73" s="65"/>
    </row>
    <row r="74" spans="1:12" s="1" customFormat="1" ht="12.75" customHeight="1" x14ac:dyDescent="0.2">
      <c r="A74" s="93"/>
      <c r="B74" s="94"/>
      <c r="C74" s="93"/>
      <c r="D74" s="303" t="s">
        <v>92</v>
      </c>
      <c r="E74" s="408"/>
      <c r="F74" s="409">
        <v>400</v>
      </c>
      <c r="G74" s="359" t="s">
        <v>93</v>
      </c>
      <c r="H74" s="412"/>
      <c r="I74" s="101"/>
      <c r="J74" s="101"/>
      <c r="K74" s="101"/>
      <c r="L74" s="65"/>
    </row>
    <row r="75" spans="1:12" s="1" customFormat="1" ht="12.75" customHeight="1" thickBot="1" x14ac:dyDescent="0.25">
      <c r="A75" s="93"/>
      <c r="B75" s="94"/>
      <c r="C75" s="93"/>
      <c r="D75" s="107" t="s">
        <v>153</v>
      </c>
      <c r="E75" s="410"/>
      <c r="F75" s="411">
        <v>13</v>
      </c>
      <c r="G75" s="345"/>
      <c r="H75" s="412"/>
      <c r="I75" s="101"/>
      <c r="J75" s="101"/>
      <c r="K75" s="101"/>
      <c r="L75" s="65"/>
    </row>
    <row r="76" spans="1:12" s="1" customFormat="1" ht="12.75" customHeight="1" x14ac:dyDescent="0.2">
      <c r="A76" s="93"/>
      <c r="B76" s="94"/>
      <c r="C76" s="93"/>
      <c r="D76" s="107" t="s">
        <v>95</v>
      </c>
      <c r="E76" s="410"/>
      <c r="F76" s="413">
        <f>+F75*F74</f>
        <v>5200</v>
      </c>
      <c r="G76" s="345"/>
      <c r="H76" s="412"/>
      <c r="I76" s="101"/>
      <c r="J76" s="101"/>
      <c r="K76" s="101"/>
      <c r="L76" s="65"/>
    </row>
    <row r="77" spans="1:12" s="1" customFormat="1" ht="12.75" customHeight="1" thickBot="1" x14ac:dyDescent="0.25">
      <c r="A77" s="93"/>
      <c r="B77" s="94"/>
      <c r="C77" s="93"/>
      <c r="D77" s="107" t="s">
        <v>96</v>
      </c>
      <c r="E77" s="410"/>
      <c r="F77" s="414">
        <f>-I72</f>
        <v>-5400</v>
      </c>
      <c r="G77" s="345"/>
      <c r="H77" s="412"/>
      <c r="I77" s="101"/>
      <c r="J77" s="101"/>
      <c r="K77" s="101"/>
      <c r="L77" s="65"/>
    </row>
    <row r="78" spans="1:12" s="1" customFormat="1" ht="12.75" customHeight="1" thickBot="1" x14ac:dyDescent="0.25">
      <c r="A78" s="93"/>
      <c r="B78" s="94"/>
      <c r="C78" s="93"/>
      <c r="D78" s="308" t="s">
        <v>97</v>
      </c>
      <c r="E78" s="415"/>
      <c r="F78" s="117">
        <f>SUM(F76:F77)</f>
        <v>-200</v>
      </c>
      <c r="G78" s="416"/>
      <c r="H78" s="412"/>
      <c r="I78" s="101"/>
      <c r="J78" s="101"/>
      <c r="K78" s="101"/>
      <c r="L78" s="65"/>
    </row>
    <row r="79" spans="1:12" s="1" customFormat="1" ht="5.25" customHeight="1" x14ac:dyDescent="0.2">
      <c r="A79" s="93"/>
      <c r="B79" s="94"/>
      <c r="C79" s="93"/>
      <c r="D79" s="301"/>
      <c r="E79" s="301"/>
      <c r="F79" s="301"/>
      <c r="G79" s="101"/>
      <c r="H79" s="101"/>
      <c r="I79" s="101"/>
      <c r="J79" s="101"/>
      <c r="K79" s="101"/>
      <c r="L79" s="65"/>
    </row>
    <row r="80" spans="1:12" s="1" customFormat="1" ht="14.1" customHeight="1" thickBot="1" x14ac:dyDescent="0.25">
      <c r="A80" s="93">
        <v>16</v>
      </c>
      <c r="B80" s="94" t="s">
        <v>0</v>
      </c>
      <c r="C80" s="418"/>
      <c r="D80" s="558" t="s">
        <v>262</v>
      </c>
      <c r="E80" s="420"/>
      <c r="F80" s="420"/>
      <c r="G80" s="101"/>
      <c r="H80" s="101"/>
      <c r="I80" s="101"/>
      <c r="J80" s="101"/>
      <c r="K80" s="101"/>
      <c r="L80" s="65"/>
    </row>
    <row r="81" spans="1:12" s="1" customFormat="1" ht="14.1" customHeight="1" x14ac:dyDescent="0.25">
      <c r="A81" s="421"/>
      <c r="B81" s="422"/>
      <c r="C81" s="421"/>
      <c r="D81" s="423"/>
      <c r="E81" s="424"/>
      <c r="F81" s="425" t="s">
        <v>40</v>
      </c>
      <c r="G81" s="425" t="s">
        <v>41</v>
      </c>
      <c r="H81" s="425" t="s">
        <v>42</v>
      </c>
      <c r="I81" s="426" t="s">
        <v>43</v>
      </c>
      <c r="J81" s="100"/>
      <c r="K81" s="101"/>
      <c r="L81" s="65"/>
    </row>
    <row r="82" spans="1:12" s="1" customFormat="1" ht="14.1" customHeight="1" thickBot="1" x14ac:dyDescent="0.3">
      <c r="A82" s="421"/>
      <c r="B82" s="422"/>
      <c r="C82" s="421"/>
      <c r="D82" s="427" t="s">
        <v>245</v>
      </c>
      <c r="E82" s="428"/>
      <c r="F82" s="429">
        <v>50000</v>
      </c>
      <c r="G82" s="430">
        <v>-45000</v>
      </c>
      <c r="H82" s="429">
        <v>20000</v>
      </c>
      <c r="I82" s="431">
        <v>15000</v>
      </c>
      <c r="J82" s="100"/>
      <c r="K82" s="101"/>
      <c r="L82" s="65"/>
    </row>
    <row r="83" spans="1:12" s="1" customFormat="1" ht="14.1" customHeight="1" x14ac:dyDescent="0.25">
      <c r="A83" s="421"/>
      <c r="B83" s="422"/>
      <c r="C83" s="421"/>
      <c r="D83" s="432" t="s">
        <v>44</v>
      </c>
      <c r="E83" s="432"/>
      <c r="F83" s="432"/>
      <c r="G83" s="433"/>
      <c r="H83" s="433"/>
      <c r="I83" s="433"/>
      <c r="J83" s="433"/>
      <c r="K83" s="101"/>
      <c r="L83" s="65"/>
    </row>
    <row r="84" spans="1:12" s="1" customFormat="1" ht="14.1" customHeight="1" x14ac:dyDescent="0.25">
      <c r="A84" s="434"/>
      <c r="B84" s="435"/>
      <c r="C84" s="434"/>
      <c r="D84" s="436" t="s">
        <v>45</v>
      </c>
      <c r="E84" s="436"/>
      <c r="F84" s="436"/>
      <c r="G84" s="437" t="s">
        <v>34</v>
      </c>
      <c r="H84" s="100"/>
      <c r="I84" s="438"/>
      <c r="J84" s="417"/>
      <c r="K84" s="101"/>
      <c r="L84" s="65"/>
    </row>
    <row r="85" spans="1:12" s="1" customFormat="1" ht="14.1" customHeight="1" x14ac:dyDescent="0.25">
      <c r="A85" s="93"/>
      <c r="B85" s="94"/>
      <c r="C85" s="94" t="s">
        <v>46</v>
      </c>
      <c r="D85" s="439">
        <v>5000</v>
      </c>
      <c r="E85" s="439"/>
      <c r="F85" s="439"/>
      <c r="G85" s="440">
        <v>10000</v>
      </c>
      <c r="H85" s="100"/>
      <c r="I85" s="438"/>
      <c r="J85" s="417"/>
      <c r="K85" s="101"/>
      <c r="L85" s="65"/>
    </row>
    <row r="86" spans="1:12" s="1" customFormat="1" ht="14.1" customHeight="1" x14ac:dyDescent="0.25">
      <c r="A86" s="93"/>
      <c r="B86" s="94"/>
      <c r="C86" s="94" t="s">
        <v>47</v>
      </c>
      <c r="D86" s="439">
        <v>10000</v>
      </c>
      <c r="E86" s="439"/>
      <c r="F86" s="439"/>
      <c r="G86" s="440">
        <v>5000</v>
      </c>
      <c r="H86" s="100"/>
      <c r="I86" s="438"/>
      <c r="J86" s="417"/>
      <c r="K86" s="101"/>
      <c r="L86" s="65"/>
    </row>
    <row r="87" spans="1:12" s="1" customFormat="1" ht="14.1" customHeight="1" x14ac:dyDescent="0.25">
      <c r="A87" s="93"/>
      <c r="B87" s="94"/>
      <c r="C87" s="441" t="s">
        <v>39</v>
      </c>
      <c r="D87" s="442">
        <v>15000</v>
      </c>
      <c r="E87" s="442"/>
      <c r="F87" s="442"/>
      <c r="G87" s="443">
        <v>0</v>
      </c>
      <c r="H87" s="100"/>
      <c r="I87" s="438"/>
      <c r="J87" s="417"/>
      <c r="K87" s="101"/>
      <c r="L87" s="65"/>
    </row>
    <row r="88" spans="1:12" s="1" customFormat="1" ht="7.5" customHeight="1" thickBot="1" x14ac:dyDescent="0.25">
      <c r="A88" s="93"/>
      <c r="B88" s="94"/>
      <c r="C88" s="93"/>
      <c r="D88" s="312"/>
      <c r="E88" s="312"/>
      <c r="F88" s="301"/>
      <c r="G88" s="101"/>
      <c r="H88" s="101"/>
      <c r="I88" s="101"/>
      <c r="J88" s="101"/>
      <c r="K88" s="101"/>
      <c r="L88" s="65"/>
    </row>
    <row r="89" spans="1:12" s="1" customFormat="1" ht="14.1" customHeight="1" thickBot="1" x14ac:dyDescent="0.25">
      <c r="A89" s="93">
        <v>17</v>
      </c>
      <c r="B89" s="94" t="s">
        <v>0</v>
      </c>
      <c r="C89" s="93"/>
      <c r="D89" s="336" t="s">
        <v>165</v>
      </c>
      <c r="E89" s="337"/>
      <c r="F89" s="97"/>
      <c r="G89" s="98" t="s">
        <v>99</v>
      </c>
      <c r="H89" s="98" t="s">
        <v>100</v>
      </c>
      <c r="I89" s="99" t="s">
        <v>161</v>
      </c>
      <c r="J89" s="101"/>
      <c r="K89" s="101"/>
      <c r="L89" s="65"/>
    </row>
    <row r="90" spans="1:12" s="1" customFormat="1" ht="12.75" customHeight="1" x14ac:dyDescent="0.2">
      <c r="A90" s="93"/>
      <c r="B90" s="94"/>
      <c r="C90" s="93"/>
      <c r="D90" s="102" t="s">
        <v>94</v>
      </c>
      <c r="E90" s="103"/>
      <c r="F90" s="104"/>
      <c r="G90" s="105"/>
      <c r="H90" s="105">
        <v>8000</v>
      </c>
      <c r="I90" s="106"/>
      <c r="J90" s="101"/>
      <c r="K90" s="101"/>
      <c r="L90" s="65"/>
    </row>
    <row r="91" spans="1:12" s="1" customFormat="1" ht="12.75" customHeight="1" thickBot="1" x14ac:dyDescent="0.25">
      <c r="A91" s="93"/>
      <c r="B91" s="94"/>
      <c r="C91" s="93"/>
      <c r="D91" s="107" t="s">
        <v>6</v>
      </c>
      <c r="E91" s="108"/>
      <c r="F91" s="109"/>
      <c r="G91" s="343"/>
      <c r="H91" s="414">
        <v>-12000</v>
      </c>
      <c r="I91" s="307"/>
      <c r="J91" s="101"/>
      <c r="K91" s="101"/>
      <c r="L91" s="65"/>
    </row>
    <row r="92" spans="1:12" s="1" customFormat="1" ht="12.75" customHeight="1" x14ac:dyDescent="0.2">
      <c r="A92" s="93"/>
      <c r="B92" s="94"/>
      <c r="C92" s="93"/>
      <c r="D92" s="107" t="s">
        <v>246</v>
      </c>
      <c r="E92" s="108"/>
      <c r="F92" s="109"/>
      <c r="G92" s="444">
        <v>9000</v>
      </c>
      <c r="H92" s="445">
        <f>SUM(H90:H91)</f>
        <v>-4000</v>
      </c>
      <c r="I92" s="307">
        <f>SUM(G92:H92)</f>
        <v>5000</v>
      </c>
      <c r="J92" s="101" t="s">
        <v>247</v>
      </c>
      <c r="K92" s="101"/>
      <c r="L92" s="65"/>
    </row>
    <row r="93" spans="1:12" s="1" customFormat="1" ht="12.75" customHeight="1" x14ac:dyDescent="0.2">
      <c r="A93" s="93"/>
      <c r="B93" s="94"/>
      <c r="C93" s="93"/>
      <c r="D93" s="107" t="s">
        <v>61</v>
      </c>
      <c r="E93" s="108"/>
      <c r="F93" s="109"/>
      <c r="G93" s="338"/>
      <c r="H93" s="338"/>
      <c r="I93" s="405">
        <v>-11000</v>
      </c>
      <c r="J93" s="101"/>
      <c r="K93" s="101"/>
      <c r="L93" s="65"/>
    </row>
    <row r="94" spans="1:12" s="1" customFormat="1" ht="12.75" customHeight="1" thickBot="1" x14ac:dyDescent="0.25">
      <c r="A94" s="93"/>
      <c r="B94" s="94"/>
      <c r="C94" s="93"/>
      <c r="D94" s="107" t="s">
        <v>101</v>
      </c>
      <c r="E94" s="108"/>
      <c r="F94" s="109"/>
      <c r="G94" s="344"/>
      <c r="H94" s="344"/>
      <c r="I94" s="446">
        <f>SUM(I92:I93)</f>
        <v>-6000</v>
      </c>
      <c r="J94" s="101"/>
      <c r="K94" s="101"/>
      <c r="L94" s="65"/>
    </row>
    <row r="95" spans="1:12" s="1" customFormat="1" ht="12.75" customHeight="1" thickBot="1" x14ac:dyDescent="0.25">
      <c r="A95" s="93"/>
      <c r="B95" s="94"/>
      <c r="C95" s="93"/>
      <c r="D95" s="308" t="s">
        <v>102</v>
      </c>
      <c r="E95" s="309"/>
      <c r="F95" s="389"/>
      <c r="G95" s="350"/>
      <c r="H95" s="350"/>
      <c r="I95" s="118">
        <v>-3000</v>
      </c>
      <c r="J95" s="101"/>
      <c r="K95" s="101"/>
      <c r="L95" s="65"/>
    </row>
    <row r="96" spans="1:12" s="1" customFormat="1" ht="8.25" customHeight="1" thickBot="1" x14ac:dyDescent="0.25">
      <c r="A96" s="93"/>
      <c r="B96" s="94"/>
      <c r="C96" s="93"/>
      <c r="D96" s="312"/>
      <c r="E96" s="312"/>
      <c r="F96" s="301"/>
      <c r="G96" s="101"/>
      <c r="H96" s="101"/>
      <c r="I96" s="101"/>
      <c r="J96" s="101"/>
      <c r="K96" s="101"/>
      <c r="L96" s="65"/>
    </row>
    <row r="97" spans="1:12" s="1" customFormat="1" ht="14.1" customHeight="1" x14ac:dyDescent="0.25">
      <c r="A97" s="93">
        <v>18</v>
      </c>
      <c r="B97" s="94" t="s">
        <v>1</v>
      </c>
      <c r="C97" s="93"/>
      <c r="D97" s="447" t="s">
        <v>16</v>
      </c>
      <c r="E97" s="448"/>
      <c r="F97" s="449"/>
      <c r="G97" s="450"/>
      <c r="H97" s="451" t="s">
        <v>104</v>
      </c>
      <c r="I97" s="100"/>
      <c r="J97" s="417"/>
      <c r="K97" s="101"/>
      <c r="L97" s="65"/>
    </row>
    <row r="98" spans="1:12" s="1" customFormat="1" ht="14.1" customHeight="1" thickBot="1" x14ac:dyDescent="0.3">
      <c r="A98" s="93"/>
      <c r="B98" s="94"/>
      <c r="C98" s="93"/>
      <c r="D98" s="452" t="s">
        <v>14</v>
      </c>
      <c r="E98" s="453"/>
      <c r="F98" s="454"/>
      <c r="G98" s="455"/>
      <c r="H98" s="456" t="s">
        <v>15</v>
      </c>
      <c r="I98" s="100"/>
      <c r="J98" s="417"/>
      <c r="K98" s="101"/>
      <c r="L98" s="65"/>
    </row>
    <row r="99" spans="1:12" s="1" customFormat="1" ht="14.1" customHeight="1" x14ac:dyDescent="0.25">
      <c r="A99" s="93"/>
      <c r="B99" s="94"/>
      <c r="C99" s="93"/>
      <c r="D99" s="457" t="s">
        <v>17</v>
      </c>
      <c r="E99" s="458"/>
      <c r="F99" s="459"/>
      <c r="G99" s="460"/>
      <c r="H99" s="106">
        <v>80000</v>
      </c>
      <c r="I99" s="100"/>
      <c r="J99" s="417"/>
      <c r="K99" s="101"/>
      <c r="L99" s="65"/>
    </row>
    <row r="100" spans="1:12" s="1" customFormat="1" ht="14.1" customHeight="1" x14ac:dyDescent="0.25">
      <c r="A100" s="93"/>
      <c r="B100" s="94"/>
      <c r="C100" s="93"/>
      <c r="D100" s="461" t="s">
        <v>6</v>
      </c>
      <c r="E100" s="462"/>
      <c r="F100" s="463"/>
      <c r="G100" s="343">
        <v>68000</v>
      </c>
      <c r="H100" s="82"/>
      <c r="I100" s="100"/>
      <c r="J100" s="417"/>
      <c r="K100" s="101"/>
      <c r="L100" s="65"/>
    </row>
    <row r="101" spans="1:12" s="1" customFormat="1" ht="14.1" customHeight="1" x14ac:dyDescent="0.25">
      <c r="A101" s="93"/>
      <c r="B101" s="94"/>
      <c r="C101" s="93"/>
      <c r="D101" s="461" t="s">
        <v>261</v>
      </c>
      <c r="E101" s="462"/>
      <c r="F101" s="463"/>
      <c r="G101" s="464">
        <v>-28000</v>
      </c>
      <c r="H101" s="345"/>
      <c r="I101" s="100"/>
      <c r="J101" s="417"/>
      <c r="K101" s="101"/>
      <c r="L101" s="65"/>
    </row>
    <row r="102" spans="1:12" s="1" customFormat="1" ht="14.1" customHeight="1" x14ac:dyDescent="0.25">
      <c r="A102" s="93"/>
      <c r="B102" s="94"/>
      <c r="C102" s="93"/>
      <c r="D102" s="461" t="s">
        <v>19</v>
      </c>
      <c r="E102" s="462"/>
      <c r="F102" s="463"/>
      <c r="G102" s="338"/>
      <c r="H102" s="465">
        <f>SUM(G100:G101)</f>
        <v>40000</v>
      </c>
      <c r="I102" s="100"/>
      <c r="J102" s="417"/>
      <c r="K102" s="101"/>
      <c r="L102" s="65"/>
    </row>
    <row r="103" spans="1:12" s="1" customFormat="1" ht="14.1" customHeight="1" x14ac:dyDescent="0.25">
      <c r="A103" s="93"/>
      <c r="B103" s="94"/>
      <c r="C103" s="93"/>
      <c r="D103" s="461" t="s">
        <v>20</v>
      </c>
      <c r="E103" s="462"/>
      <c r="F103" s="463"/>
      <c r="G103" s="344"/>
      <c r="H103" s="466">
        <f>+H99-H102</f>
        <v>40000</v>
      </c>
      <c r="I103" s="100"/>
      <c r="J103" s="417"/>
      <c r="K103" s="101"/>
      <c r="L103" s="65"/>
    </row>
    <row r="104" spans="1:12" s="1" customFormat="1" ht="14.1" customHeight="1" x14ac:dyDescent="0.25">
      <c r="A104" s="93"/>
      <c r="B104" s="94"/>
      <c r="C104" s="93"/>
      <c r="D104" s="467" t="s">
        <v>25</v>
      </c>
      <c r="E104" s="468"/>
      <c r="F104" s="469"/>
      <c r="G104" s="470"/>
      <c r="H104" s="471">
        <f>-G101</f>
        <v>28000</v>
      </c>
      <c r="I104" s="100"/>
      <c r="J104" s="417"/>
      <c r="K104" s="101"/>
      <c r="L104" s="65"/>
    </row>
    <row r="105" spans="1:12" s="1" customFormat="1" ht="14.1" customHeight="1" thickBot="1" x14ac:dyDescent="0.3">
      <c r="A105" s="93"/>
      <c r="B105" s="94"/>
      <c r="C105" s="93"/>
      <c r="D105" s="472" t="s">
        <v>26</v>
      </c>
      <c r="E105" s="473"/>
      <c r="F105" s="474"/>
      <c r="G105" s="475"/>
      <c r="H105" s="476">
        <f>+H103-H104</f>
        <v>12000</v>
      </c>
      <c r="I105" s="100"/>
      <c r="J105" s="417"/>
      <c r="K105" s="101"/>
      <c r="L105" s="65"/>
    </row>
    <row r="106" spans="1:12" s="1" customFormat="1" ht="14.1" customHeight="1" x14ac:dyDescent="0.25">
      <c r="A106" s="93"/>
      <c r="B106" s="94"/>
      <c r="C106" s="93"/>
      <c r="D106" s="477" t="s">
        <v>256</v>
      </c>
      <c r="E106" s="93"/>
      <c r="F106" s="93"/>
      <c r="G106" s="93"/>
      <c r="H106" s="93"/>
      <c r="I106" s="100"/>
      <c r="J106" s="417"/>
      <c r="K106" s="101"/>
      <c r="L106" s="65"/>
    </row>
    <row r="107" spans="1:12" s="1" customFormat="1" ht="14.1" customHeight="1" x14ac:dyDescent="0.25">
      <c r="A107" s="93"/>
      <c r="B107" s="94"/>
      <c r="C107" s="93"/>
      <c r="D107" s="477" t="s">
        <v>257</v>
      </c>
      <c r="E107" s="93"/>
      <c r="F107" s="93"/>
      <c r="G107" s="93"/>
      <c r="H107" s="93"/>
      <c r="I107" s="100"/>
      <c r="J107" s="417"/>
      <c r="K107" s="101"/>
      <c r="L107" s="65"/>
    </row>
    <row r="108" spans="1:12" s="1" customFormat="1" ht="14.1" customHeight="1" thickBot="1" x14ac:dyDescent="0.25">
      <c r="A108" s="93"/>
      <c r="B108" s="94"/>
      <c r="C108" s="93"/>
      <c r="D108" s="88" t="s">
        <v>258</v>
      </c>
      <c r="E108" s="312"/>
      <c r="F108" s="301"/>
      <c r="G108" s="101"/>
      <c r="H108" s="101"/>
      <c r="I108" s="101"/>
      <c r="J108" s="101"/>
      <c r="K108" s="101"/>
      <c r="L108" s="65"/>
    </row>
    <row r="109" spans="1:12" s="1" customFormat="1" ht="12.75" customHeight="1" x14ac:dyDescent="0.25">
      <c r="A109" s="93">
        <v>19</v>
      </c>
      <c r="B109" s="94" t="s">
        <v>3</v>
      </c>
      <c r="C109" s="93"/>
      <c r="D109" s="478" t="s">
        <v>16</v>
      </c>
      <c r="E109" s="479"/>
      <c r="F109" s="480"/>
      <c r="G109" s="481"/>
      <c r="H109" s="482" t="s">
        <v>104</v>
      </c>
      <c r="I109" s="100"/>
      <c r="J109" s="417"/>
      <c r="K109" s="101"/>
      <c r="L109" s="65"/>
    </row>
    <row r="110" spans="1:12" s="1" customFormat="1" ht="12.75" customHeight="1" x14ac:dyDescent="0.25">
      <c r="A110" s="93"/>
      <c r="B110" s="94"/>
      <c r="C110" s="93"/>
      <c r="D110" s="483" t="s">
        <v>14</v>
      </c>
      <c r="E110" s="484"/>
      <c r="F110" s="485"/>
      <c r="G110" s="486"/>
      <c r="H110" s="487" t="s">
        <v>15</v>
      </c>
      <c r="I110" s="100"/>
      <c r="J110" s="417"/>
      <c r="K110" s="101"/>
      <c r="L110" s="65"/>
    </row>
    <row r="111" spans="1:12" s="1" customFormat="1" ht="12.75" customHeight="1" x14ac:dyDescent="0.25">
      <c r="A111" s="93"/>
      <c r="B111" s="94"/>
      <c r="C111" s="93"/>
      <c r="D111" s="461" t="s">
        <v>17</v>
      </c>
      <c r="E111" s="488"/>
      <c r="F111" s="463"/>
      <c r="G111" s="344"/>
      <c r="H111" s="307">
        <v>240000</v>
      </c>
      <c r="I111" s="100"/>
      <c r="J111" s="417"/>
      <c r="K111" s="101"/>
      <c r="L111" s="65"/>
    </row>
    <row r="112" spans="1:12" s="1" customFormat="1" ht="12.75" customHeight="1" x14ac:dyDescent="0.25">
      <c r="A112" s="93"/>
      <c r="B112" s="94"/>
      <c r="C112" s="93"/>
      <c r="D112" s="461" t="s">
        <v>6</v>
      </c>
      <c r="E112" s="488"/>
      <c r="F112" s="463"/>
      <c r="G112" s="489">
        <v>250000</v>
      </c>
      <c r="H112" s="345"/>
      <c r="I112" s="100"/>
      <c r="J112" s="417"/>
      <c r="K112" s="101"/>
      <c r="L112" s="65"/>
    </row>
    <row r="113" spans="1:12" s="1" customFormat="1" ht="12.75" customHeight="1" x14ac:dyDescent="0.25">
      <c r="A113" s="93"/>
      <c r="B113" s="94"/>
      <c r="C113" s="93"/>
      <c r="D113" s="461" t="s">
        <v>261</v>
      </c>
      <c r="E113" s="488"/>
      <c r="F113" s="463"/>
      <c r="G113" s="464">
        <v>-30000</v>
      </c>
      <c r="H113" s="345"/>
      <c r="I113" s="100"/>
      <c r="J113" s="417"/>
      <c r="K113" s="101"/>
      <c r="L113" s="65"/>
    </row>
    <row r="114" spans="1:12" s="1" customFormat="1" ht="12.75" customHeight="1" x14ac:dyDescent="0.25">
      <c r="A114" s="93"/>
      <c r="B114" s="94"/>
      <c r="C114" s="93"/>
      <c r="D114" s="461" t="s">
        <v>19</v>
      </c>
      <c r="E114" s="488"/>
      <c r="F114" s="463"/>
      <c r="G114" s="338"/>
      <c r="H114" s="490">
        <f>SUM(G112:G113)</f>
        <v>220000</v>
      </c>
      <c r="I114" s="100"/>
      <c r="J114" s="417"/>
      <c r="K114" s="101"/>
      <c r="L114" s="65"/>
    </row>
    <row r="115" spans="1:12" s="1" customFormat="1" ht="12.75" customHeight="1" x14ac:dyDescent="0.25">
      <c r="A115" s="93"/>
      <c r="B115" s="94"/>
      <c r="C115" s="93"/>
      <c r="D115" s="461" t="s">
        <v>20</v>
      </c>
      <c r="E115" s="488"/>
      <c r="F115" s="463"/>
      <c r="G115" s="344"/>
      <c r="H115" s="490">
        <f>+H111-H114</f>
        <v>20000</v>
      </c>
      <c r="I115" s="100"/>
      <c r="J115" s="417"/>
      <c r="K115" s="101"/>
      <c r="L115" s="65"/>
    </row>
    <row r="116" spans="1:12" s="1" customFormat="1" ht="12.75" customHeight="1" x14ac:dyDescent="0.25">
      <c r="A116" s="93"/>
      <c r="B116" s="94"/>
      <c r="C116" s="93"/>
      <c r="D116" s="467" t="s">
        <v>25</v>
      </c>
      <c r="E116" s="491"/>
      <c r="F116" s="469"/>
      <c r="G116" s="470"/>
      <c r="H116" s="471">
        <f>MIN(-G113,H115)</f>
        <v>20000</v>
      </c>
      <c r="I116" s="100"/>
      <c r="J116" s="417"/>
      <c r="K116" s="101"/>
      <c r="L116" s="65"/>
    </row>
    <row r="117" spans="1:12" s="1" customFormat="1" ht="12.75" customHeight="1" thickBot="1" x14ac:dyDescent="0.3">
      <c r="A117" s="93"/>
      <c r="B117" s="94"/>
      <c r="C117" s="93"/>
      <c r="D117" s="472" t="s">
        <v>26</v>
      </c>
      <c r="E117" s="492"/>
      <c r="F117" s="474"/>
      <c r="G117" s="475"/>
      <c r="H117" s="476">
        <f>MAX(0,(+H115-H116))</f>
        <v>0</v>
      </c>
      <c r="I117" s="100"/>
      <c r="J117" s="417"/>
      <c r="K117" s="101"/>
      <c r="L117" s="65"/>
    </row>
    <row r="118" spans="1:12" s="1" customFormat="1" ht="6" customHeight="1" thickBot="1" x14ac:dyDescent="0.25">
      <c r="A118" s="93"/>
      <c r="B118" s="94"/>
      <c r="C118" s="93"/>
      <c r="D118" s="312"/>
      <c r="E118" s="312"/>
      <c r="F118" s="301"/>
      <c r="G118" s="101"/>
      <c r="H118" s="101"/>
      <c r="I118" s="101"/>
      <c r="J118" s="101"/>
      <c r="K118" s="101"/>
      <c r="L118" s="65"/>
    </row>
    <row r="119" spans="1:12" s="1" customFormat="1" ht="14.1" customHeight="1" x14ac:dyDescent="0.25">
      <c r="A119" s="418">
        <v>20</v>
      </c>
      <c r="B119" s="419" t="s">
        <v>2</v>
      </c>
      <c r="C119" s="418"/>
      <c r="D119" s="447" t="s">
        <v>16</v>
      </c>
      <c r="E119" s="448"/>
      <c r="F119" s="449"/>
      <c r="G119" s="450"/>
      <c r="H119" s="451" t="s">
        <v>157</v>
      </c>
      <c r="I119" s="100"/>
      <c r="J119" s="417"/>
      <c r="K119" s="101"/>
      <c r="L119" s="65"/>
    </row>
    <row r="120" spans="1:12" s="1" customFormat="1" ht="14.1" customHeight="1" thickBot="1" x14ac:dyDescent="0.3">
      <c r="A120" s="493"/>
      <c r="B120" s="494"/>
      <c r="C120" s="493"/>
      <c r="D120" s="495" t="s">
        <v>14</v>
      </c>
      <c r="E120" s="453"/>
      <c r="F120" s="454"/>
      <c r="G120" s="455"/>
      <c r="H120" s="456" t="s">
        <v>155</v>
      </c>
      <c r="I120" s="100"/>
      <c r="J120" s="417"/>
      <c r="K120" s="101"/>
      <c r="L120" s="65"/>
    </row>
    <row r="121" spans="1:12" s="1" customFormat="1" ht="14.1" customHeight="1" x14ac:dyDescent="0.25">
      <c r="A121" s="493"/>
      <c r="B121" s="494"/>
      <c r="C121" s="493"/>
      <c r="D121" s="496" t="s">
        <v>17</v>
      </c>
      <c r="E121" s="458"/>
      <c r="F121" s="459"/>
      <c r="G121" s="338"/>
      <c r="H121" s="497">
        <v>390000</v>
      </c>
      <c r="I121" s="100"/>
      <c r="J121" s="417"/>
      <c r="K121" s="101"/>
      <c r="L121" s="65"/>
    </row>
    <row r="122" spans="1:12" s="1" customFormat="1" ht="14.1" customHeight="1" x14ac:dyDescent="0.25">
      <c r="A122" s="493"/>
      <c r="B122" s="494"/>
      <c r="C122" s="493"/>
      <c r="D122" s="498" t="s">
        <v>6</v>
      </c>
      <c r="E122" s="462"/>
      <c r="F122" s="463"/>
      <c r="G122" s="489">
        <v>400000</v>
      </c>
      <c r="H122" s="345"/>
      <c r="I122" s="100"/>
      <c r="J122" s="417"/>
      <c r="K122" s="101"/>
      <c r="L122" s="65"/>
    </row>
    <row r="123" spans="1:12" s="1" customFormat="1" ht="14.1" customHeight="1" thickBot="1" x14ac:dyDescent="0.3">
      <c r="A123" s="493"/>
      <c r="B123" s="494"/>
      <c r="C123" s="493"/>
      <c r="D123" s="498" t="s">
        <v>31</v>
      </c>
      <c r="E123" s="462"/>
      <c r="F123" s="463"/>
      <c r="G123" s="499">
        <v>-60000</v>
      </c>
      <c r="H123" s="345"/>
      <c r="I123" s="100"/>
      <c r="J123" s="417"/>
      <c r="K123" s="101"/>
      <c r="L123" s="65"/>
    </row>
    <row r="124" spans="1:12" s="1" customFormat="1" ht="14.1" customHeight="1" x14ac:dyDescent="0.25">
      <c r="A124" s="493"/>
      <c r="B124" s="494"/>
      <c r="C124" s="493"/>
      <c r="D124" s="498" t="s">
        <v>27</v>
      </c>
      <c r="E124" s="462"/>
      <c r="F124" s="463"/>
      <c r="G124" s="500"/>
      <c r="H124" s="345"/>
      <c r="I124" s="100"/>
      <c r="J124" s="417"/>
      <c r="K124" s="101"/>
      <c r="L124" s="65"/>
    </row>
    <row r="125" spans="1:12" s="1" customFormat="1" ht="14.1" customHeight="1" thickBot="1" x14ac:dyDescent="0.3">
      <c r="A125" s="493"/>
      <c r="B125" s="494"/>
      <c r="C125" s="493"/>
      <c r="D125" s="498" t="s">
        <v>19</v>
      </c>
      <c r="E125" s="462"/>
      <c r="F125" s="463"/>
      <c r="G125" s="344"/>
      <c r="H125" s="501">
        <f>SUM(G122:G124)</f>
        <v>340000</v>
      </c>
      <c r="I125" s="100"/>
      <c r="J125" s="417"/>
      <c r="K125" s="101"/>
      <c r="L125" s="65"/>
    </row>
    <row r="126" spans="1:12" s="1" customFormat="1" ht="14.1" customHeight="1" x14ac:dyDescent="0.25">
      <c r="A126" s="493"/>
      <c r="B126" s="494"/>
      <c r="C126" s="493"/>
      <c r="D126" s="498" t="s">
        <v>20</v>
      </c>
      <c r="E126" s="462"/>
      <c r="F126" s="463"/>
      <c r="G126" s="344"/>
      <c r="H126" s="466">
        <f>+H121-H125</f>
        <v>50000</v>
      </c>
      <c r="I126" s="100"/>
      <c r="J126" s="417"/>
      <c r="K126" s="101"/>
      <c r="L126" s="65"/>
    </row>
    <row r="127" spans="1:12" s="1" customFormat="1" ht="14.1" customHeight="1" x14ac:dyDescent="0.25">
      <c r="A127" s="493"/>
      <c r="B127" s="494"/>
      <c r="C127" s="493"/>
      <c r="D127" s="498" t="s">
        <v>21</v>
      </c>
      <c r="E127" s="462"/>
      <c r="F127" s="502" t="s">
        <v>8</v>
      </c>
      <c r="G127" s="344"/>
      <c r="H127" s="503">
        <v>0</v>
      </c>
      <c r="I127" s="100"/>
      <c r="J127" s="417"/>
      <c r="K127" s="101"/>
      <c r="L127" s="65"/>
    </row>
    <row r="128" spans="1:12" s="1" customFormat="1" ht="14.1" customHeight="1" x14ac:dyDescent="0.25">
      <c r="A128" s="493"/>
      <c r="B128" s="494"/>
      <c r="C128" s="493"/>
      <c r="D128" s="498" t="s">
        <v>32</v>
      </c>
      <c r="E128" s="462"/>
      <c r="F128" s="502" t="s">
        <v>8</v>
      </c>
      <c r="G128" s="344"/>
      <c r="H128" s="503">
        <v>0</v>
      </c>
      <c r="I128" s="100"/>
      <c r="J128" s="417"/>
      <c r="K128" s="101"/>
      <c r="L128" s="65"/>
    </row>
    <row r="129" spans="1:12" s="1" customFormat="1" ht="14.1" customHeight="1" x14ac:dyDescent="0.25">
      <c r="A129" s="493"/>
      <c r="B129" s="494"/>
      <c r="C129" s="493"/>
      <c r="D129" s="498" t="s">
        <v>22</v>
      </c>
      <c r="E129" s="462"/>
      <c r="F129" s="502" t="s">
        <v>34</v>
      </c>
      <c r="G129" s="344"/>
      <c r="H129" s="490">
        <f>+H126-H127</f>
        <v>50000</v>
      </c>
      <c r="I129" s="100"/>
      <c r="J129" s="417"/>
      <c r="K129" s="101"/>
      <c r="L129" s="65"/>
    </row>
    <row r="130" spans="1:12" s="1" customFormat="1" ht="14.1" customHeight="1" x14ac:dyDescent="0.25">
      <c r="A130" s="493"/>
      <c r="B130" s="494"/>
      <c r="C130" s="493"/>
      <c r="D130" s="72" t="s">
        <v>263</v>
      </c>
      <c r="E130" s="504"/>
      <c r="F130" s="244"/>
      <c r="G130" s="344"/>
      <c r="H130" s="345"/>
      <c r="I130" s="100"/>
      <c r="J130" s="417"/>
      <c r="K130" s="101"/>
      <c r="L130" s="65"/>
    </row>
    <row r="131" spans="1:12" s="1" customFormat="1" ht="14.1" customHeight="1" thickBot="1" x14ac:dyDescent="0.3">
      <c r="A131" s="493"/>
      <c r="B131" s="494"/>
      <c r="C131" s="493"/>
      <c r="D131" s="505" t="s">
        <v>264</v>
      </c>
      <c r="E131" s="506"/>
      <c r="F131" s="310"/>
      <c r="G131" s="350"/>
      <c r="H131" s="402">
        <v>0.25</v>
      </c>
      <c r="I131" s="100"/>
      <c r="J131" s="417"/>
      <c r="K131" s="101"/>
      <c r="L131" s="65"/>
    </row>
    <row r="132" spans="1:12" s="1" customFormat="1" ht="6.75" customHeight="1" thickBot="1" x14ac:dyDescent="0.25">
      <c r="A132" s="93"/>
      <c r="B132" s="94"/>
      <c r="C132" s="93"/>
      <c r="D132" s="312"/>
      <c r="E132" s="312"/>
      <c r="F132" s="301"/>
      <c r="G132" s="101"/>
      <c r="H132" s="101"/>
      <c r="I132" s="101"/>
      <c r="J132" s="101"/>
      <c r="K132" s="101"/>
      <c r="L132" s="65"/>
    </row>
    <row r="133" spans="1:12" s="1" customFormat="1" ht="14.1" customHeight="1" x14ac:dyDescent="0.2">
      <c r="A133" s="93">
        <v>21</v>
      </c>
      <c r="B133" s="94" t="s">
        <v>3</v>
      </c>
      <c r="C133" s="93"/>
      <c r="D133" s="447" t="s">
        <v>16</v>
      </c>
      <c r="E133" s="448"/>
      <c r="F133" s="449"/>
      <c r="G133" s="507"/>
      <c r="H133" s="450"/>
      <c r="I133" s="451" t="s">
        <v>154</v>
      </c>
      <c r="J133" s="100"/>
      <c r="K133" s="100"/>
      <c r="L133" s="65"/>
    </row>
    <row r="134" spans="1:12" s="1" customFormat="1" ht="14.1" customHeight="1" thickBot="1" x14ac:dyDescent="0.25">
      <c r="A134" s="93"/>
      <c r="B134" s="94"/>
      <c r="C134" s="93"/>
      <c r="D134" s="495" t="s">
        <v>14</v>
      </c>
      <c r="E134" s="453"/>
      <c r="F134" s="454"/>
      <c r="G134" s="508"/>
      <c r="H134" s="455"/>
      <c r="I134" s="456" t="s">
        <v>155</v>
      </c>
      <c r="J134" s="100"/>
      <c r="K134" s="100"/>
      <c r="L134" s="65"/>
    </row>
    <row r="135" spans="1:12" s="1" customFormat="1" ht="12.75" customHeight="1" x14ac:dyDescent="0.2">
      <c r="A135" s="93"/>
      <c r="B135" s="94"/>
      <c r="C135" s="93"/>
      <c r="D135" s="496" t="s">
        <v>17</v>
      </c>
      <c r="E135" s="458"/>
      <c r="F135" s="459"/>
      <c r="G135" s="509"/>
      <c r="H135" s="338"/>
      <c r="I135" s="106">
        <v>425000</v>
      </c>
      <c r="J135" s="100"/>
      <c r="K135" s="100"/>
      <c r="L135" s="65"/>
    </row>
    <row r="136" spans="1:12" s="1" customFormat="1" ht="12.75" customHeight="1" x14ac:dyDescent="0.2">
      <c r="A136" s="93"/>
      <c r="B136" s="94"/>
      <c r="C136" s="93"/>
      <c r="D136" s="498" t="s">
        <v>6</v>
      </c>
      <c r="E136" s="462"/>
      <c r="F136" s="463"/>
      <c r="G136" s="510"/>
      <c r="H136" s="511">
        <v>400000</v>
      </c>
      <c r="I136" s="345"/>
      <c r="J136" s="100"/>
      <c r="K136" s="100"/>
      <c r="L136" s="65"/>
    </row>
    <row r="137" spans="1:12" s="1" customFormat="1" ht="12.75" customHeight="1" x14ac:dyDescent="0.2">
      <c r="A137" s="93"/>
      <c r="B137" s="94"/>
      <c r="C137" s="93"/>
      <c r="D137" s="498" t="s">
        <v>31</v>
      </c>
      <c r="E137" s="462"/>
      <c r="F137" s="463"/>
      <c r="G137" s="510"/>
      <c r="H137" s="512">
        <v>-60000</v>
      </c>
      <c r="I137" s="345"/>
      <c r="J137" s="100"/>
      <c r="K137" s="100"/>
      <c r="L137" s="65"/>
    </row>
    <row r="138" spans="1:12" s="1" customFormat="1" ht="12.75" customHeight="1" thickBot="1" x14ac:dyDescent="0.25">
      <c r="A138" s="93"/>
      <c r="B138" s="94"/>
      <c r="C138" s="93"/>
      <c r="D138" s="498" t="s">
        <v>27</v>
      </c>
      <c r="E138" s="462"/>
      <c r="F138" s="463"/>
      <c r="G138" s="510"/>
      <c r="H138" s="513"/>
      <c r="I138" s="345"/>
      <c r="J138" s="100"/>
      <c r="K138" s="100"/>
      <c r="L138" s="65"/>
    </row>
    <row r="139" spans="1:12" s="1" customFormat="1" ht="12.75" customHeight="1" thickBot="1" x14ac:dyDescent="0.25">
      <c r="A139" s="93"/>
      <c r="B139" s="94"/>
      <c r="C139" s="93"/>
      <c r="D139" s="498" t="s">
        <v>19</v>
      </c>
      <c r="E139" s="462"/>
      <c r="F139" s="463"/>
      <c r="G139" s="510"/>
      <c r="H139" s="338"/>
      <c r="I139" s="501">
        <f>SUM(H136:H138)</f>
        <v>340000</v>
      </c>
      <c r="J139" s="100"/>
      <c r="K139" s="100"/>
      <c r="L139" s="65"/>
    </row>
    <row r="140" spans="1:12" s="1" customFormat="1" ht="12.75" customHeight="1" x14ac:dyDescent="0.2">
      <c r="A140" s="93"/>
      <c r="B140" s="94"/>
      <c r="C140" s="93"/>
      <c r="D140" s="498" t="s">
        <v>20</v>
      </c>
      <c r="E140" s="462"/>
      <c r="F140" s="463"/>
      <c r="G140" s="510"/>
      <c r="H140" s="344"/>
      <c r="I140" s="466">
        <f>+I135-I139</f>
        <v>85000</v>
      </c>
      <c r="J140" s="100"/>
      <c r="K140" s="100"/>
      <c r="L140" s="65"/>
    </row>
    <row r="141" spans="1:12" s="1" customFormat="1" ht="12.75" customHeight="1" x14ac:dyDescent="0.2">
      <c r="A141" s="93"/>
      <c r="B141" s="94"/>
      <c r="C141" s="93"/>
      <c r="D141" s="498" t="s">
        <v>21</v>
      </c>
      <c r="E141" s="462"/>
      <c r="F141" s="463"/>
      <c r="G141" s="514" t="s">
        <v>8</v>
      </c>
      <c r="H141" s="344"/>
      <c r="I141" s="503">
        <v>0</v>
      </c>
      <c r="J141" s="100"/>
      <c r="K141" s="100"/>
      <c r="L141" s="65"/>
    </row>
    <row r="142" spans="1:12" s="1" customFormat="1" ht="12.75" customHeight="1" thickBot="1" x14ac:dyDescent="0.25">
      <c r="A142" s="93"/>
      <c r="B142" s="94"/>
      <c r="C142" s="93"/>
      <c r="D142" s="498" t="s">
        <v>32</v>
      </c>
      <c r="E142" s="462"/>
      <c r="F142" s="463"/>
      <c r="G142" s="514" t="s">
        <v>8</v>
      </c>
      <c r="H142" s="344"/>
      <c r="I142" s="515">
        <v>0</v>
      </c>
      <c r="J142" s="494" t="s">
        <v>170</v>
      </c>
      <c r="K142" s="100"/>
      <c r="L142" s="65"/>
    </row>
    <row r="143" spans="1:12" s="1" customFormat="1" ht="12.75" customHeight="1" thickBot="1" x14ac:dyDescent="0.25">
      <c r="A143" s="93"/>
      <c r="B143" s="94"/>
      <c r="C143" s="93"/>
      <c r="D143" s="516" t="s">
        <v>22</v>
      </c>
      <c r="E143" s="517"/>
      <c r="F143" s="518"/>
      <c r="G143" s="519" t="s">
        <v>34</v>
      </c>
      <c r="H143" s="350"/>
      <c r="I143" s="520">
        <f>+I140-I141</f>
        <v>85000</v>
      </c>
      <c r="J143" s="494" t="s">
        <v>169</v>
      </c>
      <c r="K143" s="100"/>
      <c r="L143" s="65"/>
    </row>
    <row r="144" spans="1:12" s="1" customFormat="1" ht="14.1" customHeight="1" x14ac:dyDescent="0.2">
      <c r="A144" s="93"/>
      <c r="B144" s="94"/>
      <c r="C144" s="93"/>
      <c r="D144" s="521" t="s">
        <v>28</v>
      </c>
      <c r="E144" s="521"/>
      <c r="F144" s="521"/>
      <c r="G144" s="100"/>
      <c r="H144" s="522"/>
      <c r="I144" s="101"/>
      <c r="J144" s="100"/>
      <c r="K144" s="523"/>
      <c r="L144" s="65"/>
    </row>
    <row r="145" spans="1:12" s="1" customFormat="1" ht="14.1" customHeight="1" x14ac:dyDescent="0.2">
      <c r="A145" s="93"/>
      <c r="B145" s="94"/>
      <c r="C145" s="93"/>
      <c r="D145" s="521" t="s">
        <v>29</v>
      </c>
      <c r="E145" s="521"/>
      <c r="F145" s="521"/>
      <c r="G145" s="100"/>
      <c r="H145" s="522"/>
      <c r="I145" s="101"/>
      <c r="J145" s="100"/>
      <c r="K145" s="523"/>
      <c r="L145" s="65"/>
    </row>
    <row r="146" spans="1:12" s="1" customFormat="1" ht="14.1" customHeight="1" x14ac:dyDescent="0.2">
      <c r="A146" s="493"/>
      <c r="B146" s="494"/>
      <c r="C146" s="493"/>
      <c r="D146" s="521" t="s">
        <v>30</v>
      </c>
      <c r="E146" s="521"/>
      <c r="F146" s="521"/>
      <c r="G146" s="100"/>
      <c r="H146" s="522"/>
      <c r="I146" s="101"/>
      <c r="J146" s="100"/>
      <c r="K146" s="523"/>
      <c r="L146" s="65"/>
    </row>
    <row r="147" spans="1:12" s="1" customFormat="1" ht="14.1" customHeight="1" x14ac:dyDescent="0.2">
      <c r="A147" s="493"/>
      <c r="B147" s="494"/>
      <c r="C147" s="493"/>
      <c r="D147" s="521" t="s">
        <v>33</v>
      </c>
      <c r="E147" s="521"/>
      <c r="F147" s="521"/>
      <c r="G147" s="100"/>
      <c r="H147" s="522"/>
      <c r="I147" s="101"/>
      <c r="J147" s="100"/>
      <c r="K147" s="523"/>
      <c r="L147" s="65"/>
    </row>
    <row r="148" spans="1:12" s="1" customFormat="1" ht="6" customHeight="1" thickBot="1" x14ac:dyDescent="0.25">
      <c r="A148" s="93"/>
      <c r="B148" s="94"/>
      <c r="C148" s="93"/>
      <c r="D148" s="312"/>
      <c r="E148" s="312"/>
      <c r="F148" s="301"/>
      <c r="G148" s="101"/>
      <c r="H148" s="101"/>
      <c r="I148" s="101"/>
      <c r="J148" s="101"/>
      <c r="K148" s="101"/>
      <c r="L148" s="65"/>
    </row>
    <row r="149" spans="1:12" s="1" customFormat="1" ht="14.1" customHeight="1" x14ac:dyDescent="0.25">
      <c r="A149" s="93">
        <v>22</v>
      </c>
      <c r="B149" s="94" t="s">
        <v>3</v>
      </c>
      <c r="C149" s="93"/>
      <c r="D149" s="447" t="s">
        <v>16</v>
      </c>
      <c r="E149" s="448"/>
      <c r="F149" s="449"/>
      <c r="G149" s="450"/>
      <c r="H149" s="451" t="s">
        <v>35</v>
      </c>
      <c r="I149" s="100"/>
      <c r="J149" s="417"/>
      <c r="K149" s="101"/>
      <c r="L149" s="65"/>
    </row>
    <row r="150" spans="1:12" s="1" customFormat="1" ht="14.1" customHeight="1" thickBot="1" x14ac:dyDescent="0.3">
      <c r="A150" s="93"/>
      <c r="B150" s="94"/>
      <c r="C150" s="93"/>
      <c r="D150" s="495" t="s">
        <v>14</v>
      </c>
      <c r="E150" s="453"/>
      <c r="F150" s="454"/>
      <c r="G150" s="455"/>
      <c r="H150" s="524" t="s">
        <v>38</v>
      </c>
      <c r="I150" s="100"/>
      <c r="J150" s="417"/>
      <c r="K150" s="101"/>
      <c r="L150" s="65"/>
    </row>
    <row r="151" spans="1:12" s="1" customFormat="1" ht="14.1" customHeight="1" x14ac:dyDescent="0.25">
      <c r="A151" s="93"/>
      <c r="B151" s="94"/>
      <c r="C151" s="93"/>
      <c r="D151" s="496" t="s">
        <v>17</v>
      </c>
      <c r="E151" s="458"/>
      <c r="F151" s="459"/>
      <c r="G151" s="338"/>
      <c r="H151" s="106">
        <v>500000</v>
      </c>
      <c r="I151" s="100"/>
      <c r="J151" s="417"/>
      <c r="K151" s="101"/>
      <c r="L151" s="65"/>
    </row>
    <row r="152" spans="1:12" s="1" customFormat="1" ht="14.1" customHeight="1" x14ac:dyDescent="0.25">
      <c r="A152" s="93"/>
      <c r="B152" s="94"/>
      <c r="C152" s="93"/>
      <c r="D152" s="498" t="s">
        <v>6</v>
      </c>
      <c r="E152" s="462"/>
      <c r="F152" s="463"/>
      <c r="G152" s="525">
        <v>600000</v>
      </c>
      <c r="H152" s="345"/>
      <c r="I152" s="100"/>
      <c r="J152" s="417"/>
      <c r="K152" s="101"/>
      <c r="L152" s="65"/>
    </row>
    <row r="153" spans="1:12" s="1" customFormat="1" ht="14.1" customHeight="1" x14ac:dyDescent="0.25">
      <c r="A153" s="93"/>
      <c r="B153" s="94"/>
      <c r="C153" s="93"/>
      <c r="D153" s="526" t="s">
        <v>18</v>
      </c>
      <c r="E153" s="527"/>
      <c r="F153" s="528"/>
      <c r="G153" s="529">
        <v>-200000</v>
      </c>
      <c r="H153" s="345"/>
      <c r="I153" s="100"/>
      <c r="J153" s="417"/>
      <c r="K153" s="101"/>
      <c r="L153" s="65"/>
    </row>
    <row r="154" spans="1:12" s="1" customFormat="1" ht="14.1" customHeight="1" thickBot="1" x14ac:dyDescent="0.3">
      <c r="A154" s="93"/>
      <c r="B154" s="94"/>
      <c r="C154" s="93"/>
      <c r="D154" s="498" t="s">
        <v>36</v>
      </c>
      <c r="E154" s="462"/>
      <c r="F154" s="463"/>
      <c r="G154" s="513">
        <v>0</v>
      </c>
      <c r="H154" s="345"/>
      <c r="I154" s="100"/>
      <c r="J154" s="417"/>
      <c r="K154" s="101"/>
      <c r="L154" s="65"/>
    </row>
    <row r="155" spans="1:12" s="1" customFormat="1" ht="14.1" customHeight="1" x14ac:dyDescent="0.25">
      <c r="A155" s="93"/>
      <c r="B155" s="94"/>
      <c r="C155" s="93"/>
      <c r="D155" s="498" t="s">
        <v>19</v>
      </c>
      <c r="E155" s="462"/>
      <c r="F155" s="463"/>
      <c r="G155" s="338"/>
      <c r="H155" s="530">
        <f>SUM(G152:G154)</f>
        <v>400000</v>
      </c>
      <c r="I155" s="100"/>
      <c r="J155" s="417"/>
      <c r="K155" s="101"/>
      <c r="L155" s="65"/>
    </row>
    <row r="156" spans="1:12" s="1" customFormat="1" ht="14.1" customHeight="1" x14ac:dyDescent="0.25">
      <c r="A156" s="93"/>
      <c r="B156" s="94"/>
      <c r="C156" s="93"/>
      <c r="D156" s="498" t="s">
        <v>20</v>
      </c>
      <c r="E156" s="462"/>
      <c r="F156" s="463"/>
      <c r="G156" s="344"/>
      <c r="H156" s="531">
        <f>+H151-H155</f>
        <v>100000</v>
      </c>
      <c r="I156" s="100"/>
      <c r="J156" s="417"/>
      <c r="K156" s="101"/>
      <c r="L156" s="65"/>
    </row>
    <row r="157" spans="1:12" s="1" customFormat="1" ht="14.1" customHeight="1" x14ac:dyDescent="0.25">
      <c r="A157" s="93"/>
      <c r="B157" s="94"/>
      <c r="C157" s="93"/>
      <c r="D157" s="498" t="s">
        <v>156</v>
      </c>
      <c r="E157" s="462"/>
      <c r="F157" s="463"/>
      <c r="G157" s="344"/>
      <c r="H157" s="532">
        <v>0</v>
      </c>
      <c r="I157" s="100"/>
      <c r="J157" s="417"/>
      <c r="K157" s="101"/>
      <c r="L157" s="65"/>
    </row>
    <row r="158" spans="1:12" s="1" customFormat="1" ht="14.1" customHeight="1" x14ac:dyDescent="0.25">
      <c r="A158" s="93"/>
      <c r="B158" s="94"/>
      <c r="C158" s="93"/>
      <c r="D158" s="498" t="s">
        <v>106</v>
      </c>
      <c r="E158" s="462"/>
      <c r="F158" s="463"/>
      <c r="G158" s="344"/>
      <c r="H158" s="490">
        <f>+H156-H157</f>
        <v>100000</v>
      </c>
      <c r="I158" s="100"/>
      <c r="J158" s="417"/>
      <c r="K158" s="101"/>
      <c r="L158" s="65"/>
    </row>
    <row r="159" spans="1:12" s="1" customFormat="1" ht="14.1" customHeight="1" x14ac:dyDescent="0.25">
      <c r="A159" s="93"/>
      <c r="B159" s="94"/>
      <c r="C159" s="93"/>
      <c r="D159" s="533" t="s">
        <v>37</v>
      </c>
      <c r="E159" s="468"/>
      <c r="F159" s="469"/>
      <c r="G159" s="534"/>
      <c r="H159" s="471">
        <f>+H158*0.2</f>
        <v>20000</v>
      </c>
      <c r="I159" s="100"/>
      <c r="J159" s="417"/>
      <c r="K159" s="101"/>
      <c r="L159" s="65"/>
    </row>
    <row r="160" spans="1:12" s="1" customFormat="1" ht="14.1" customHeight="1" thickBot="1" x14ac:dyDescent="0.3">
      <c r="A160" s="93"/>
      <c r="B160" s="94"/>
      <c r="C160" s="93"/>
      <c r="D160" s="535" t="s">
        <v>105</v>
      </c>
      <c r="E160" s="473"/>
      <c r="F160" s="474"/>
      <c r="G160" s="536"/>
      <c r="H160" s="476">
        <f>+H158-H159</f>
        <v>80000</v>
      </c>
      <c r="I160" s="100"/>
      <c r="J160" s="417"/>
      <c r="K160" s="101"/>
      <c r="L160" s="65"/>
    </row>
    <row r="161" spans="1:12" s="1" customFormat="1" ht="14.1" customHeight="1" x14ac:dyDescent="0.25">
      <c r="A161" s="93"/>
      <c r="B161" s="94"/>
      <c r="C161" s="93"/>
      <c r="D161" s="301" t="s">
        <v>259</v>
      </c>
      <c r="E161" s="537"/>
      <c r="F161" s="538"/>
      <c r="G161" s="539"/>
      <c r="H161" s="540"/>
      <c r="I161" s="100"/>
      <c r="J161" s="417"/>
      <c r="K161" s="101"/>
      <c r="L161" s="65"/>
    </row>
    <row r="162" spans="1:12" s="1" customFormat="1" ht="15.6" customHeight="1" x14ac:dyDescent="0.2">
      <c r="A162" s="93"/>
      <c r="B162" s="94"/>
      <c r="C162" s="93"/>
      <c r="D162" s="100" t="s">
        <v>260</v>
      </c>
      <c r="E162" s="301"/>
      <c r="F162" s="301"/>
      <c r="G162" s="101"/>
      <c r="H162" s="101"/>
      <c r="I162" s="101"/>
      <c r="J162" s="101"/>
      <c r="K162" s="101"/>
      <c r="L162" s="65"/>
    </row>
    <row r="167" spans="1:12" s="1" customFormat="1" ht="3" customHeight="1" x14ac:dyDescent="0.2">
      <c r="A167" s="93"/>
      <c r="B167" s="94"/>
      <c r="C167" s="93"/>
      <c r="D167" s="301"/>
      <c r="E167" s="301"/>
      <c r="F167" s="301"/>
      <c r="G167" s="101"/>
      <c r="H167" s="101"/>
      <c r="I167" s="100"/>
      <c r="J167" s="101"/>
      <c r="K167" s="101"/>
      <c r="L167" s="65"/>
    </row>
    <row r="174" spans="1:12" s="1" customFormat="1" ht="9.6" customHeight="1" x14ac:dyDescent="0.2">
      <c r="A174" s="93"/>
      <c r="B174" s="94"/>
      <c r="C174" s="93"/>
      <c r="D174" s="301"/>
      <c r="E174" s="301"/>
      <c r="F174" s="301"/>
      <c r="G174" s="101"/>
      <c r="H174" s="101"/>
      <c r="I174" s="101"/>
      <c r="J174" s="101"/>
      <c r="K174" s="101"/>
      <c r="L174" s="65"/>
    </row>
    <row r="177" spans="1:12" s="1" customFormat="1" ht="8.4499999999999993" customHeight="1" x14ac:dyDescent="0.2">
      <c r="A177" s="93"/>
      <c r="B177" s="94"/>
      <c r="C177" s="93"/>
      <c r="D177" s="301"/>
      <c r="E177" s="301"/>
      <c r="F177" s="301"/>
      <c r="G177" s="101"/>
      <c r="H177" s="101"/>
      <c r="I177" s="101"/>
      <c r="J177" s="101"/>
      <c r="K177" s="101"/>
      <c r="L177" s="65"/>
    </row>
    <row r="189" spans="1:12" s="1" customFormat="1" ht="14.1" customHeight="1" x14ac:dyDescent="0.2">
      <c r="A189" s="93"/>
      <c r="B189" s="94" t="s">
        <v>1</v>
      </c>
      <c r="C189" s="93"/>
      <c r="D189" s="541" t="s">
        <v>62</v>
      </c>
      <c r="E189" s="541"/>
      <c r="F189" s="541"/>
      <c r="G189" s="100"/>
      <c r="H189" s="100"/>
      <c r="I189" s="100"/>
      <c r="J189" s="100"/>
      <c r="K189" s="101"/>
      <c r="L189" s="65"/>
    </row>
    <row r="190" spans="1:12" s="1" customFormat="1" ht="14.1" customHeight="1" x14ac:dyDescent="0.2">
      <c r="A190" s="93"/>
      <c r="B190" s="94"/>
      <c r="C190" s="93"/>
      <c r="D190" s="542" t="s">
        <v>69</v>
      </c>
      <c r="E190" s="543"/>
      <c r="F190" s="543"/>
      <c r="G190" s="544"/>
      <c r="H190" s="545"/>
      <c r="I190" s="546">
        <v>0</v>
      </c>
      <c r="J190" s="100"/>
      <c r="K190" s="101"/>
      <c r="L190" s="65"/>
    </row>
    <row r="191" spans="1:12" s="1" customFormat="1" ht="14.1" customHeight="1" x14ac:dyDescent="0.2">
      <c r="A191" s="93"/>
      <c r="B191" s="94"/>
      <c r="C191" s="93"/>
      <c r="D191" s="547" t="s">
        <v>63</v>
      </c>
      <c r="E191" s="108"/>
      <c r="F191" s="108"/>
      <c r="G191" s="243"/>
      <c r="H191" s="244"/>
      <c r="I191" s="548">
        <v>25000000</v>
      </c>
      <c r="J191" s="100"/>
      <c r="K191" s="101"/>
      <c r="L191" s="65"/>
    </row>
    <row r="192" spans="1:12" s="1" customFormat="1" ht="14.1" customHeight="1" x14ac:dyDescent="0.2">
      <c r="A192" s="93"/>
      <c r="B192" s="94"/>
      <c r="C192" s="93"/>
      <c r="D192" s="547" t="s">
        <v>64</v>
      </c>
      <c r="E192" s="108"/>
      <c r="F192" s="108"/>
      <c r="G192" s="243"/>
      <c r="H192" s="244"/>
      <c r="I192" s="549">
        <v>2000000</v>
      </c>
      <c r="J192" s="100"/>
      <c r="K192" s="101"/>
      <c r="L192" s="65"/>
    </row>
    <row r="193" spans="1:12" s="1" customFormat="1" ht="14.1" customHeight="1" x14ac:dyDescent="0.2">
      <c r="A193" s="93"/>
      <c r="B193" s="94"/>
      <c r="C193" s="93"/>
      <c r="D193" s="547" t="s">
        <v>65</v>
      </c>
      <c r="E193" s="108"/>
      <c r="F193" s="108"/>
      <c r="G193" s="243"/>
      <c r="H193" s="244"/>
      <c r="I193" s="550">
        <f>+I191-I192</f>
        <v>23000000</v>
      </c>
      <c r="J193" s="100"/>
      <c r="K193" s="101"/>
      <c r="L193" s="65"/>
    </row>
    <row r="194" spans="1:12" s="1" customFormat="1" ht="14.1" customHeight="1" x14ac:dyDescent="0.2">
      <c r="A194" s="93"/>
      <c r="B194" s="94"/>
      <c r="C194" s="93"/>
      <c r="D194" s="551" t="s">
        <v>66</v>
      </c>
      <c r="E194" s="552"/>
      <c r="F194" s="553"/>
      <c r="G194" s="554"/>
      <c r="H194" s="555"/>
      <c r="I194" s="556">
        <f>+I193*0.5</f>
        <v>11500000</v>
      </c>
      <c r="J194" s="100"/>
      <c r="K194" s="101"/>
      <c r="L194" s="65"/>
    </row>
    <row r="197" spans="1:12" s="1" customFormat="1" ht="6.75" customHeight="1" x14ac:dyDescent="0.2">
      <c r="A197" s="93"/>
      <c r="B197" s="94"/>
      <c r="C197" s="93"/>
      <c r="D197" s="301"/>
      <c r="E197" s="301"/>
      <c r="F197" s="301"/>
      <c r="G197" s="101"/>
      <c r="H197" s="101"/>
      <c r="I197" s="252"/>
      <c r="J197" s="101"/>
      <c r="K197" s="101"/>
      <c r="L197" s="65"/>
    </row>
    <row r="207" spans="1:12" s="1" customFormat="1" ht="6" customHeight="1" x14ac:dyDescent="0.25">
      <c r="A207" s="93"/>
      <c r="B207" s="94"/>
      <c r="C207" s="93"/>
      <c r="D207" s="439"/>
      <c r="E207" s="439"/>
      <c r="F207" s="439"/>
      <c r="G207" s="440"/>
      <c r="H207" s="100"/>
      <c r="I207" s="438"/>
      <c r="J207" s="417"/>
      <c r="K207" s="101"/>
      <c r="L207" s="65"/>
    </row>
    <row r="217" spans="1:12" s="1" customFormat="1" ht="5.45" customHeight="1" x14ac:dyDescent="0.25">
      <c r="A217" s="93"/>
      <c r="B217" s="94"/>
      <c r="C217" s="93"/>
      <c r="D217" s="439"/>
      <c r="E217" s="439"/>
      <c r="F217" s="439"/>
      <c r="G217" s="440"/>
      <c r="H217" s="101"/>
      <c r="I217" s="438"/>
      <c r="J217" s="417"/>
      <c r="K217" s="101"/>
      <c r="L217" s="65"/>
    </row>
    <row r="227" spans="1:12" s="1" customFormat="1" ht="9.6" customHeight="1" x14ac:dyDescent="0.25">
      <c r="A227" s="93"/>
      <c r="B227" s="94"/>
      <c r="C227" s="93"/>
      <c r="D227" s="439"/>
      <c r="E227" s="439"/>
      <c r="F227" s="439"/>
      <c r="G227" s="440"/>
      <c r="H227" s="100"/>
      <c r="I227" s="438"/>
      <c r="J227" s="417"/>
      <c r="K227" s="101"/>
      <c r="L227" s="65"/>
    </row>
    <row r="243" spans="1:12" s="1" customFormat="1" ht="6" customHeight="1" x14ac:dyDescent="0.25">
      <c r="A243" s="93"/>
      <c r="B243" s="94"/>
      <c r="C243" s="93"/>
      <c r="D243" s="439"/>
      <c r="E243" s="439"/>
      <c r="F243" s="439"/>
      <c r="G243" s="440"/>
      <c r="H243" s="100"/>
      <c r="I243" s="438"/>
      <c r="J243" s="417"/>
      <c r="K243" s="101"/>
      <c r="L243" s="65"/>
    </row>
    <row r="256" spans="1:12" s="1" customFormat="1" ht="14.1" customHeight="1" x14ac:dyDescent="0.25">
      <c r="A256" s="93"/>
      <c r="B256" s="94"/>
      <c r="C256" s="93"/>
      <c r="D256" s="439"/>
      <c r="E256" s="439"/>
      <c r="F256" s="439"/>
      <c r="G256" s="440"/>
      <c r="H256" s="101"/>
      <c r="I256" s="438"/>
      <c r="J256" s="417"/>
      <c r="K256" s="101"/>
      <c r="L256" s="65"/>
    </row>
    <row r="270" spans="12:13" ht="18" x14ac:dyDescent="0.25">
      <c r="L270" s="3"/>
      <c r="M270"/>
    </row>
    <row r="271" spans="12:13" ht="18" x14ac:dyDescent="0.25">
      <c r="L271" s="3"/>
      <c r="M271"/>
    </row>
  </sheetData>
  <mergeCells count="3">
    <mergeCell ref="D83:J83"/>
    <mergeCell ref="D39:F39"/>
    <mergeCell ref="D153:F153"/>
  </mergeCells>
  <phoneticPr fontId="2" type="noConversion"/>
  <pageMargins left="0.6" right="0.5" top="0.8" bottom="0.5" header="0.4" footer="0.3"/>
  <pageSetup orientation="portrait" r:id="rId1"/>
  <headerFooter alignWithMargins="0">
    <oddFooter>&amp;L&amp;"Calibri,Bold"&amp;F, Page &amp;P</oddFooter>
  </headerFooter>
  <rowBreaks count="2" manualBreakCount="2">
    <brk id="53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3"/>
  <sheetViews>
    <sheetView showGridLines="0" zoomScale="150" workbookViewId="0">
      <selection activeCell="E119" sqref="E119"/>
    </sheetView>
  </sheetViews>
  <sheetFormatPr defaultColWidth="8.85546875" defaultRowHeight="15" x14ac:dyDescent="0.25"/>
  <cols>
    <col min="1" max="1" width="3" style="89" customWidth="1"/>
    <col min="2" max="2" width="3.85546875" style="90" customWidth="1"/>
    <col min="3" max="3" width="1.85546875" style="89" customWidth="1"/>
    <col min="4" max="4" width="13.5703125" style="91" customWidth="1"/>
    <col min="5" max="5" width="11.28515625" style="92" customWidth="1"/>
    <col min="6" max="6" width="12.140625" style="92" customWidth="1"/>
    <col min="7" max="7" width="10.5703125" style="92" customWidth="1"/>
    <col min="8" max="8" width="11" style="92" customWidth="1"/>
    <col min="9" max="9" width="2.42578125" style="92" customWidth="1"/>
    <col min="10" max="11" width="9.140625" style="92" customWidth="1"/>
    <col min="12" max="16384" width="8.85546875" style="68"/>
  </cols>
  <sheetData>
    <row r="1" spans="1:13" ht="5.25" customHeight="1" thickBot="1" x14ac:dyDescent="0.3"/>
    <row r="2" spans="1:13" s="1" customFormat="1" ht="14.1" customHeight="1" thickBot="1" x14ac:dyDescent="0.25">
      <c r="A2" s="93">
        <v>23</v>
      </c>
      <c r="B2" s="94" t="s">
        <v>1</v>
      </c>
      <c r="C2" s="93"/>
      <c r="D2" s="95"/>
      <c r="E2" s="96"/>
      <c r="F2" s="97"/>
      <c r="G2" s="98" t="s">
        <v>70</v>
      </c>
      <c r="H2" s="99" t="s">
        <v>71</v>
      </c>
      <c r="I2" s="100"/>
      <c r="J2" s="100"/>
      <c r="K2" s="101"/>
      <c r="L2" s="2"/>
      <c r="M2" s="65"/>
    </row>
    <row r="3" spans="1:13" s="1" customFormat="1" ht="14.1" customHeight="1" x14ac:dyDescent="0.2">
      <c r="A3" s="93"/>
      <c r="B3" s="94"/>
      <c r="C3" s="93"/>
      <c r="D3" s="102" t="s">
        <v>72</v>
      </c>
      <c r="E3" s="103"/>
      <c r="F3" s="104"/>
      <c r="G3" s="105">
        <v>25000</v>
      </c>
      <c r="H3" s="106">
        <v>25000</v>
      </c>
      <c r="I3" s="100"/>
      <c r="J3" s="100"/>
      <c r="K3" s="101"/>
      <c r="L3" s="2"/>
      <c r="M3" s="65"/>
    </row>
    <row r="4" spans="1:13" s="1" customFormat="1" ht="14.1" customHeight="1" x14ac:dyDescent="0.2">
      <c r="A4" s="93"/>
      <c r="B4" s="94"/>
      <c r="C4" s="93"/>
      <c r="D4" s="107" t="s">
        <v>73</v>
      </c>
      <c r="E4" s="108"/>
      <c r="F4" s="109"/>
      <c r="G4" s="110">
        <v>10000</v>
      </c>
      <c r="H4" s="111">
        <v>17000</v>
      </c>
      <c r="I4" s="100"/>
      <c r="J4" s="100"/>
      <c r="K4" s="101"/>
      <c r="L4" s="2"/>
      <c r="M4" s="65"/>
    </row>
    <row r="5" spans="1:13" s="1" customFormat="1" ht="14.1" customHeight="1" x14ac:dyDescent="0.2">
      <c r="A5" s="93"/>
      <c r="B5" s="94"/>
      <c r="C5" s="93"/>
      <c r="D5" s="107" t="s">
        <v>74</v>
      </c>
      <c r="E5" s="108"/>
      <c r="F5" s="109"/>
      <c r="G5" s="112">
        <f>+G3-G4</f>
        <v>15000</v>
      </c>
      <c r="H5" s="113">
        <f>+H3-H4</f>
        <v>8000</v>
      </c>
      <c r="I5" s="100"/>
      <c r="J5" s="100"/>
      <c r="K5" s="101"/>
      <c r="L5" s="2"/>
      <c r="M5" s="65"/>
    </row>
    <row r="6" spans="1:13" s="1" customFormat="1" ht="14.1" customHeight="1" thickBot="1" x14ac:dyDescent="0.25">
      <c r="A6" s="93"/>
      <c r="B6" s="94"/>
      <c r="C6" s="93"/>
      <c r="D6" s="114" t="s">
        <v>75</v>
      </c>
      <c r="E6" s="115"/>
      <c r="F6" s="116"/>
      <c r="G6" s="117"/>
      <c r="H6" s="118">
        <f>+G5-H5</f>
        <v>7000</v>
      </c>
      <c r="I6" s="100"/>
      <c r="J6" s="100"/>
      <c r="K6" s="101"/>
      <c r="L6" s="2"/>
      <c r="M6" s="65"/>
    </row>
    <row r="7" spans="1:13" x14ac:dyDescent="0.25">
      <c r="A7" s="89">
        <v>24</v>
      </c>
      <c r="B7" s="90" t="s">
        <v>3</v>
      </c>
    </row>
    <row r="8" spans="1:13" ht="15.75" thickBot="1" x14ac:dyDescent="0.3">
      <c r="A8" s="89">
        <v>25</v>
      </c>
      <c r="B8" s="90" t="s">
        <v>2</v>
      </c>
    </row>
    <row r="9" spans="1:13" x14ac:dyDescent="0.25">
      <c r="A9" s="89">
        <v>26</v>
      </c>
      <c r="B9" s="90" t="s">
        <v>3</v>
      </c>
      <c r="D9" s="119" t="s">
        <v>171</v>
      </c>
      <c r="E9" s="120"/>
      <c r="F9" s="121"/>
      <c r="G9" s="122"/>
      <c r="H9" s="123"/>
    </row>
    <row r="10" spans="1:13" x14ac:dyDescent="0.25">
      <c r="D10" s="124" t="s">
        <v>172</v>
      </c>
      <c r="E10" s="125"/>
      <c r="F10" s="126"/>
      <c r="G10" s="127">
        <v>22000</v>
      </c>
      <c r="H10" s="128"/>
    </row>
    <row r="11" spans="1:13" x14ac:dyDescent="0.25">
      <c r="D11" s="124" t="s">
        <v>173</v>
      </c>
      <c r="E11" s="125"/>
      <c r="F11" s="126"/>
      <c r="G11" s="129">
        <v>0</v>
      </c>
      <c r="H11" s="130">
        <f>SUM(G10:G11)</f>
        <v>22000</v>
      </c>
    </row>
    <row r="12" spans="1:13" x14ac:dyDescent="0.25">
      <c r="D12" s="131" t="s">
        <v>174</v>
      </c>
      <c r="E12" s="132"/>
      <c r="F12" s="133"/>
      <c r="G12" s="134"/>
      <c r="H12" s="128"/>
    </row>
    <row r="13" spans="1:13" x14ac:dyDescent="0.25">
      <c r="D13" s="124" t="s">
        <v>175</v>
      </c>
      <c r="E13" s="125"/>
      <c r="F13" s="126"/>
      <c r="G13" s="135">
        <v>12000</v>
      </c>
      <c r="H13" s="128"/>
    </row>
    <row r="14" spans="1:13" x14ac:dyDescent="0.25">
      <c r="D14" s="124" t="s">
        <v>176</v>
      </c>
      <c r="E14" s="125"/>
      <c r="F14" s="126"/>
      <c r="G14" s="136">
        <v>-12000</v>
      </c>
      <c r="H14" s="128"/>
    </row>
    <row r="15" spans="1:13" x14ac:dyDescent="0.25">
      <c r="D15" s="124" t="s">
        <v>177</v>
      </c>
      <c r="E15" s="125"/>
      <c r="F15" s="126"/>
      <c r="G15" s="129">
        <f>SUM(G13:G14)</f>
        <v>0</v>
      </c>
      <c r="H15" s="128"/>
    </row>
    <row r="16" spans="1:13" x14ac:dyDescent="0.25">
      <c r="D16" s="124" t="s">
        <v>178</v>
      </c>
      <c r="E16" s="125"/>
      <c r="F16" s="126"/>
      <c r="G16" s="137">
        <v>17000</v>
      </c>
      <c r="H16" s="128"/>
    </row>
    <row r="17" spans="1:8" x14ac:dyDescent="0.25">
      <c r="D17" s="124"/>
      <c r="E17" s="125"/>
      <c r="F17" s="126"/>
      <c r="G17" s="129"/>
      <c r="H17" s="138">
        <f>SUM(G15:G16)</f>
        <v>17000</v>
      </c>
    </row>
    <row r="18" spans="1:8" x14ac:dyDescent="0.25">
      <c r="D18" s="139" t="s">
        <v>179</v>
      </c>
      <c r="E18" s="140"/>
      <c r="F18" s="141"/>
      <c r="G18" s="137"/>
      <c r="H18" s="142">
        <f>+H11-H17</f>
        <v>5000</v>
      </c>
    </row>
    <row r="19" spans="1:8" x14ac:dyDescent="0.25">
      <c r="D19" s="131" t="s">
        <v>180</v>
      </c>
      <c r="E19" s="132"/>
      <c r="F19" s="133"/>
      <c r="G19" s="129"/>
      <c r="H19" s="130"/>
    </row>
    <row r="20" spans="1:8" ht="15.75" thickBot="1" x14ac:dyDescent="0.3">
      <c r="D20" s="143" t="s">
        <v>181</v>
      </c>
      <c r="E20" s="144"/>
      <c r="F20" s="145"/>
      <c r="G20" s="146"/>
      <c r="H20" s="147">
        <f>MAX(0,MIN(G11,H18))</f>
        <v>0</v>
      </c>
    </row>
    <row r="21" spans="1:8" ht="8.25" customHeight="1" thickBot="1" x14ac:dyDescent="0.3">
      <c r="H21" s="148"/>
    </row>
    <row r="22" spans="1:8" x14ac:dyDescent="0.25">
      <c r="A22" s="89">
        <v>27</v>
      </c>
      <c r="B22" s="90" t="s">
        <v>3</v>
      </c>
      <c r="D22" s="119" t="s">
        <v>171</v>
      </c>
      <c r="E22" s="120"/>
      <c r="F22" s="121"/>
      <c r="G22" s="122"/>
      <c r="H22" s="123"/>
    </row>
    <row r="23" spans="1:8" ht="12.6" customHeight="1" x14ac:dyDescent="0.25">
      <c r="D23" s="124" t="s">
        <v>172</v>
      </c>
      <c r="E23" s="125"/>
      <c r="F23" s="126"/>
      <c r="G23" s="127">
        <v>57000</v>
      </c>
      <c r="H23" s="128"/>
    </row>
    <row r="24" spans="1:8" ht="12.6" customHeight="1" x14ac:dyDescent="0.25">
      <c r="D24" s="124" t="s">
        <v>173</v>
      </c>
      <c r="E24" s="125"/>
      <c r="F24" s="126"/>
      <c r="G24" s="129">
        <v>0</v>
      </c>
      <c r="H24" s="130">
        <f>SUM(G23:G24)</f>
        <v>57000</v>
      </c>
    </row>
    <row r="25" spans="1:8" ht="12.6" customHeight="1" x14ac:dyDescent="0.25">
      <c r="D25" s="131" t="s">
        <v>174</v>
      </c>
      <c r="E25" s="132"/>
      <c r="F25" s="133"/>
      <c r="G25" s="134"/>
      <c r="H25" s="128"/>
    </row>
    <row r="26" spans="1:8" ht="12.6" customHeight="1" x14ac:dyDescent="0.25">
      <c r="D26" s="124" t="s">
        <v>175</v>
      </c>
      <c r="E26" s="125"/>
      <c r="F26" s="126"/>
      <c r="G26" s="135">
        <v>35000</v>
      </c>
      <c r="H26" s="128"/>
    </row>
    <row r="27" spans="1:8" ht="12.6" customHeight="1" x14ac:dyDescent="0.25">
      <c r="D27" s="124" t="s">
        <v>176</v>
      </c>
      <c r="E27" s="125"/>
      <c r="F27" s="126"/>
      <c r="G27" s="136">
        <v>0</v>
      </c>
      <c r="H27" s="128"/>
    </row>
    <row r="28" spans="1:8" ht="12.6" customHeight="1" x14ac:dyDescent="0.25">
      <c r="D28" s="124" t="s">
        <v>177</v>
      </c>
      <c r="E28" s="125"/>
      <c r="F28" s="126"/>
      <c r="G28" s="129">
        <f>SUM(G26:G27)</f>
        <v>35000</v>
      </c>
      <c r="H28" s="128"/>
    </row>
    <row r="29" spans="1:8" ht="12.6" customHeight="1" x14ac:dyDescent="0.25">
      <c r="D29" s="124" t="s">
        <v>178</v>
      </c>
      <c r="E29" s="125"/>
      <c r="F29" s="126"/>
      <c r="G29" s="137">
        <v>0</v>
      </c>
      <c r="H29" s="128"/>
    </row>
    <row r="30" spans="1:8" ht="12.6" customHeight="1" x14ac:dyDescent="0.25">
      <c r="D30" s="124"/>
      <c r="E30" s="125"/>
      <c r="F30" s="126"/>
      <c r="G30" s="129"/>
      <c r="H30" s="149">
        <f>SUM(G28:G29)</f>
        <v>35000</v>
      </c>
    </row>
    <row r="31" spans="1:8" x14ac:dyDescent="0.25">
      <c r="D31" s="139" t="s">
        <v>179</v>
      </c>
      <c r="E31" s="140"/>
      <c r="F31" s="141"/>
      <c r="G31" s="137"/>
      <c r="H31" s="150">
        <f>+H24-H30</f>
        <v>22000</v>
      </c>
    </row>
    <row r="32" spans="1:8" x14ac:dyDescent="0.25">
      <c r="D32" s="131" t="s">
        <v>180</v>
      </c>
      <c r="E32" s="132"/>
      <c r="F32" s="133"/>
      <c r="G32" s="129"/>
      <c r="H32" s="130"/>
    </row>
    <row r="33" spans="1:8" ht="15.75" thickBot="1" x14ac:dyDescent="0.3">
      <c r="D33" s="143" t="s">
        <v>181</v>
      </c>
      <c r="E33" s="144"/>
      <c r="F33" s="145"/>
      <c r="G33" s="146"/>
      <c r="H33" s="147">
        <f>MAX(0,MIN(G24,H31))</f>
        <v>0</v>
      </c>
    </row>
    <row r="34" spans="1:8" ht="7.5" customHeight="1" thickBot="1" x14ac:dyDescent="0.3"/>
    <row r="35" spans="1:8" x14ac:dyDescent="0.25">
      <c r="A35" s="89">
        <v>28</v>
      </c>
      <c r="B35" s="90" t="s">
        <v>0</v>
      </c>
      <c r="D35" s="119" t="s">
        <v>171</v>
      </c>
      <c r="E35" s="120"/>
      <c r="F35" s="121"/>
      <c r="G35" s="122"/>
      <c r="H35" s="123"/>
    </row>
    <row r="36" spans="1:8" ht="12" customHeight="1" x14ac:dyDescent="0.25">
      <c r="D36" s="124" t="s">
        <v>172</v>
      </c>
      <c r="E36" s="125"/>
      <c r="F36" s="126"/>
      <c r="G36" s="127">
        <v>15000</v>
      </c>
      <c r="H36" s="128"/>
    </row>
    <row r="37" spans="1:8" ht="12" customHeight="1" x14ac:dyDescent="0.25">
      <c r="D37" s="124" t="s">
        <v>173</v>
      </c>
      <c r="E37" s="125"/>
      <c r="F37" s="126"/>
      <c r="G37" s="129">
        <v>0</v>
      </c>
      <c r="H37" s="130">
        <f>SUM(G36:G37)</f>
        <v>15000</v>
      </c>
    </row>
    <row r="38" spans="1:8" ht="12" customHeight="1" x14ac:dyDescent="0.25">
      <c r="D38" s="131" t="s">
        <v>174</v>
      </c>
      <c r="E38" s="132"/>
      <c r="F38" s="133"/>
      <c r="G38" s="134"/>
      <c r="H38" s="128"/>
    </row>
    <row r="39" spans="1:8" ht="12" customHeight="1" x14ac:dyDescent="0.25">
      <c r="D39" s="124" t="s">
        <v>175</v>
      </c>
      <c r="E39" s="125"/>
      <c r="F39" s="126"/>
      <c r="G39" s="151" t="s">
        <v>158</v>
      </c>
      <c r="H39" s="128"/>
    </row>
    <row r="40" spans="1:8" ht="12" customHeight="1" x14ac:dyDescent="0.25">
      <c r="D40" s="124" t="s">
        <v>176</v>
      </c>
      <c r="E40" s="125"/>
      <c r="F40" s="126"/>
      <c r="G40" s="152" t="s">
        <v>158</v>
      </c>
      <c r="H40" s="128"/>
    </row>
    <row r="41" spans="1:8" ht="12" customHeight="1" x14ac:dyDescent="0.25">
      <c r="D41" s="124" t="s">
        <v>177</v>
      </c>
      <c r="E41" s="125"/>
      <c r="F41" s="126"/>
      <c r="G41" s="129">
        <v>10000</v>
      </c>
      <c r="H41" s="128"/>
    </row>
    <row r="42" spans="1:8" ht="12" customHeight="1" x14ac:dyDescent="0.25">
      <c r="D42" s="124" t="s">
        <v>178</v>
      </c>
      <c r="E42" s="125"/>
      <c r="F42" s="126"/>
      <c r="G42" s="137">
        <v>2000</v>
      </c>
      <c r="H42" s="128"/>
    </row>
    <row r="43" spans="1:8" ht="12" customHeight="1" x14ac:dyDescent="0.25">
      <c r="D43" s="124"/>
      <c r="E43" s="125"/>
      <c r="F43" s="126"/>
      <c r="G43" s="129"/>
      <c r="H43" s="149">
        <f>SUM(G41:G42)</f>
        <v>12000</v>
      </c>
    </row>
    <row r="44" spans="1:8" ht="12" customHeight="1" x14ac:dyDescent="0.25">
      <c r="A44" s="89">
        <v>28</v>
      </c>
      <c r="B44" s="90" t="s">
        <v>0</v>
      </c>
      <c r="D44" s="139" t="s">
        <v>179</v>
      </c>
      <c r="E44" s="140"/>
      <c r="F44" s="141"/>
      <c r="G44" s="137"/>
      <c r="H44" s="153">
        <f>+H37-H43</f>
        <v>3000</v>
      </c>
    </row>
    <row r="45" spans="1:8" x14ac:dyDescent="0.25">
      <c r="D45" s="131" t="s">
        <v>180</v>
      </c>
      <c r="E45" s="132"/>
      <c r="F45" s="133"/>
      <c r="G45" s="129"/>
      <c r="H45" s="130"/>
    </row>
    <row r="46" spans="1:8" ht="15.75" thickBot="1" x14ac:dyDescent="0.3">
      <c r="A46" s="89">
        <v>29</v>
      </c>
      <c r="B46" s="90" t="s">
        <v>3</v>
      </c>
      <c r="D46" s="143" t="s">
        <v>181</v>
      </c>
      <c r="E46" s="144"/>
      <c r="F46" s="145"/>
      <c r="G46" s="146"/>
      <c r="H46" s="147">
        <f>MAX(0,MIN(G37,H44))</f>
        <v>0</v>
      </c>
    </row>
    <row r="47" spans="1:8" ht="12" customHeight="1" x14ac:dyDescent="0.25">
      <c r="D47" s="119" t="s">
        <v>182</v>
      </c>
      <c r="E47" s="120"/>
      <c r="F47" s="121"/>
      <c r="G47" s="122"/>
      <c r="H47" s="154"/>
    </row>
    <row r="48" spans="1:8" ht="12" customHeight="1" x14ac:dyDescent="0.25">
      <c r="D48" s="124" t="s">
        <v>183</v>
      </c>
      <c r="E48" s="125"/>
      <c r="F48" s="126"/>
      <c r="G48" s="129">
        <f>+G41</f>
        <v>10000</v>
      </c>
      <c r="H48" s="138"/>
    </row>
    <row r="49" spans="1:8" ht="12" customHeight="1" x14ac:dyDescent="0.25">
      <c r="D49" s="124" t="s">
        <v>184</v>
      </c>
      <c r="E49" s="125"/>
      <c r="F49" s="126"/>
      <c r="G49" s="129">
        <f>+G42</f>
        <v>2000</v>
      </c>
      <c r="H49" s="138"/>
    </row>
    <row r="50" spans="1:8" ht="12" customHeight="1" x14ac:dyDescent="0.25">
      <c r="D50" s="124" t="s">
        <v>185</v>
      </c>
      <c r="E50" s="125"/>
      <c r="F50" s="126"/>
      <c r="G50" s="129">
        <f>-G37</f>
        <v>0</v>
      </c>
      <c r="H50" s="138"/>
    </row>
    <row r="51" spans="1:8" ht="12" customHeight="1" x14ac:dyDescent="0.25">
      <c r="D51" s="124" t="s">
        <v>186</v>
      </c>
      <c r="E51" s="125"/>
      <c r="F51" s="126"/>
      <c r="G51" s="137">
        <f>+H46</f>
        <v>0</v>
      </c>
      <c r="H51" s="155"/>
    </row>
    <row r="52" spans="1:8" x14ac:dyDescent="0.25">
      <c r="A52" s="89">
        <v>30</v>
      </c>
      <c r="B52" s="90" t="s">
        <v>1</v>
      </c>
      <c r="D52" s="156" t="s">
        <v>187</v>
      </c>
      <c r="E52" s="157"/>
      <c r="F52" s="158"/>
      <c r="G52" s="159"/>
      <c r="H52" s="160">
        <f>SUM(G48:G51)</f>
        <v>12000</v>
      </c>
    </row>
    <row r="53" spans="1:8" x14ac:dyDescent="0.25">
      <c r="D53" s="161" t="s">
        <v>188</v>
      </c>
      <c r="E53" s="162"/>
      <c r="F53" s="163"/>
      <c r="G53" s="134"/>
      <c r="H53" s="164" t="s">
        <v>189</v>
      </c>
    </row>
    <row r="54" spans="1:8" x14ac:dyDescent="0.25">
      <c r="D54" s="124" t="s">
        <v>190</v>
      </c>
      <c r="E54" s="125"/>
      <c r="F54" s="126"/>
      <c r="G54" s="129"/>
      <c r="H54" s="165">
        <f>+H37</f>
        <v>15000</v>
      </c>
    </row>
    <row r="55" spans="1:8" x14ac:dyDescent="0.25">
      <c r="D55" s="124" t="s">
        <v>191</v>
      </c>
      <c r="E55" s="125"/>
      <c r="F55" s="126"/>
      <c r="G55" s="129"/>
      <c r="H55" s="138">
        <f>-H44</f>
        <v>-3000</v>
      </c>
    </row>
    <row r="56" spans="1:8" x14ac:dyDescent="0.25">
      <c r="D56" s="124" t="s">
        <v>192</v>
      </c>
      <c r="E56" s="125"/>
      <c r="F56" s="126"/>
      <c r="G56" s="129"/>
      <c r="H56" s="149"/>
    </row>
    <row r="57" spans="1:8" ht="15.75" thickBot="1" x14ac:dyDescent="0.3">
      <c r="D57" s="166" t="s">
        <v>193</v>
      </c>
      <c r="E57" s="167"/>
      <c r="F57" s="168"/>
      <c r="G57" s="169"/>
      <c r="H57" s="147">
        <f>SUM(H54:H56)</f>
        <v>12000</v>
      </c>
    </row>
    <row r="58" spans="1:8" ht="4.5" customHeight="1" thickBot="1" x14ac:dyDescent="0.3">
      <c r="D58" s="170"/>
      <c r="E58" s="171"/>
      <c r="F58" s="171"/>
      <c r="G58" s="171"/>
      <c r="H58" s="171"/>
    </row>
    <row r="59" spans="1:8" x14ac:dyDescent="0.25">
      <c r="A59" s="89">
        <v>31</v>
      </c>
      <c r="B59" s="90" t="s">
        <v>1</v>
      </c>
      <c r="D59" s="119" t="s">
        <v>171</v>
      </c>
      <c r="E59" s="120"/>
      <c r="F59" s="121"/>
      <c r="G59" s="122"/>
      <c r="H59" s="123"/>
    </row>
    <row r="60" spans="1:8" x14ac:dyDescent="0.25">
      <c r="D60" s="124" t="s">
        <v>172</v>
      </c>
      <c r="E60" s="125"/>
      <c r="F60" s="126"/>
      <c r="G60" s="127">
        <v>96000</v>
      </c>
      <c r="H60" s="128"/>
    </row>
    <row r="61" spans="1:8" x14ac:dyDescent="0.25">
      <c r="D61" s="124" t="s">
        <v>173</v>
      </c>
      <c r="E61" s="125"/>
      <c r="F61" s="126"/>
      <c r="G61" s="129">
        <v>4000</v>
      </c>
      <c r="H61" s="130">
        <f>SUM(G60:G61)</f>
        <v>100000</v>
      </c>
    </row>
    <row r="62" spans="1:8" x14ac:dyDescent="0.25">
      <c r="D62" s="131" t="s">
        <v>174</v>
      </c>
      <c r="E62" s="132"/>
      <c r="F62" s="133"/>
      <c r="G62" s="134"/>
      <c r="H62" s="128"/>
    </row>
    <row r="63" spans="1:8" x14ac:dyDescent="0.25">
      <c r="D63" s="124" t="s">
        <v>175</v>
      </c>
      <c r="E63" s="125"/>
      <c r="F63" s="126"/>
      <c r="G63" s="151" t="s">
        <v>158</v>
      </c>
      <c r="H63" s="128"/>
    </row>
    <row r="64" spans="1:8" x14ac:dyDescent="0.25">
      <c r="D64" s="124" t="s">
        <v>176</v>
      </c>
      <c r="E64" s="125"/>
      <c r="F64" s="126"/>
      <c r="G64" s="152" t="s">
        <v>158</v>
      </c>
      <c r="H64" s="128"/>
    </row>
    <row r="65" spans="1:8" x14ac:dyDescent="0.25">
      <c r="D65" s="124" t="s">
        <v>177</v>
      </c>
      <c r="E65" s="125"/>
      <c r="F65" s="126"/>
      <c r="G65" s="134">
        <v>90000</v>
      </c>
      <c r="H65" s="128"/>
    </row>
    <row r="66" spans="1:8" x14ac:dyDescent="0.25">
      <c r="D66" s="124" t="s">
        <v>178</v>
      </c>
      <c r="E66" s="125"/>
      <c r="F66" s="126"/>
      <c r="G66" s="137"/>
      <c r="H66" s="128"/>
    </row>
    <row r="67" spans="1:8" x14ac:dyDescent="0.25">
      <c r="D67" s="124"/>
      <c r="E67" s="125"/>
      <c r="F67" s="126"/>
      <c r="G67" s="129"/>
      <c r="H67" s="149">
        <f>SUM(G65:G66)</f>
        <v>90000</v>
      </c>
    </row>
    <row r="68" spans="1:8" x14ac:dyDescent="0.25">
      <c r="D68" s="139" t="s">
        <v>194</v>
      </c>
      <c r="E68" s="140"/>
      <c r="F68" s="141"/>
      <c r="G68" s="137"/>
      <c r="H68" s="150">
        <f>+H61-H67</f>
        <v>10000</v>
      </c>
    </row>
    <row r="69" spans="1:8" x14ac:dyDescent="0.25">
      <c r="D69" s="172" t="s">
        <v>195</v>
      </c>
      <c r="E69" s="173"/>
      <c r="F69" s="174"/>
      <c r="G69" s="175"/>
      <c r="H69" s="176"/>
    </row>
    <row r="70" spans="1:8" ht="15.75" thickBot="1" x14ac:dyDescent="0.3">
      <c r="A70" s="89">
        <v>32</v>
      </c>
      <c r="B70" s="90" t="s">
        <v>1</v>
      </c>
      <c r="D70" s="177" t="s">
        <v>181</v>
      </c>
      <c r="E70" s="178"/>
      <c r="F70" s="168"/>
      <c r="G70" s="169"/>
      <c r="H70" s="179">
        <f>MAX(0,MIN(G61,H68))</f>
        <v>4000</v>
      </c>
    </row>
    <row r="71" spans="1:8" x14ac:dyDescent="0.25">
      <c r="D71" s="119" t="s">
        <v>182</v>
      </c>
      <c r="E71" s="120"/>
      <c r="F71" s="121"/>
      <c r="G71" s="122"/>
      <c r="H71" s="154"/>
    </row>
    <row r="72" spans="1:8" x14ac:dyDescent="0.25">
      <c r="D72" s="124" t="s">
        <v>183</v>
      </c>
      <c r="E72" s="125"/>
      <c r="F72" s="126"/>
      <c r="G72" s="129">
        <f>+G65</f>
        <v>90000</v>
      </c>
      <c r="H72" s="138"/>
    </row>
    <row r="73" spans="1:8" x14ac:dyDescent="0.25">
      <c r="D73" s="180" t="s">
        <v>196</v>
      </c>
      <c r="E73" s="181" t="s">
        <v>197</v>
      </c>
      <c r="F73" s="126"/>
      <c r="G73" s="129">
        <f>+G66</f>
        <v>0</v>
      </c>
      <c r="H73" s="138"/>
    </row>
    <row r="74" spans="1:8" x14ac:dyDescent="0.25">
      <c r="D74" s="180" t="s">
        <v>198</v>
      </c>
      <c r="E74" s="181" t="s">
        <v>199</v>
      </c>
      <c r="F74" s="126"/>
      <c r="G74" s="129">
        <f>-G61</f>
        <v>-4000</v>
      </c>
      <c r="H74" s="138"/>
    </row>
    <row r="75" spans="1:8" x14ac:dyDescent="0.25">
      <c r="D75" s="180" t="s">
        <v>196</v>
      </c>
      <c r="E75" s="181" t="s">
        <v>200</v>
      </c>
      <c r="F75" s="126"/>
      <c r="G75" s="137">
        <f>+H70</f>
        <v>4000</v>
      </c>
      <c r="H75" s="155"/>
    </row>
    <row r="76" spans="1:8" x14ac:dyDescent="0.25">
      <c r="D76" s="156" t="s">
        <v>187</v>
      </c>
      <c r="E76" s="157"/>
      <c r="F76" s="158"/>
      <c r="G76" s="159"/>
      <c r="H76" s="160">
        <f>SUM(G72:G75)</f>
        <v>90000</v>
      </c>
    </row>
    <row r="77" spans="1:8" x14ac:dyDescent="0.25">
      <c r="D77" s="131" t="s">
        <v>201</v>
      </c>
      <c r="E77" s="132"/>
      <c r="F77" s="126"/>
      <c r="G77" s="129"/>
      <c r="H77" s="182" t="s">
        <v>189</v>
      </c>
    </row>
    <row r="78" spans="1:8" x14ac:dyDescent="0.25">
      <c r="D78" s="124" t="s">
        <v>190</v>
      </c>
      <c r="E78" s="125"/>
      <c r="F78" s="126"/>
      <c r="G78" s="129"/>
      <c r="H78" s="165">
        <v>96000</v>
      </c>
    </row>
    <row r="79" spans="1:8" x14ac:dyDescent="0.25">
      <c r="D79" s="180" t="s">
        <v>202</v>
      </c>
      <c r="E79" s="181" t="s">
        <v>203</v>
      </c>
      <c r="F79" s="126"/>
      <c r="G79" s="129"/>
      <c r="H79" s="138">
        <v>-6000</v>
      </c>
    </row>
    <row r="80" spans="1:8" x14ac:dyDescent="0.25">
      <c r="D80" s="180" t="s">
        <v>204</v>
      </c>
      <c r="E80" s="181" t="s">
        <v>205</v>
      </c>
      <c r="F80" s="126"/>
      <c r="G80" s="129"/>
      <c r="H80" s="149"/>
    </row>
    <row r="81" spans="1:11" ht="15.75" thickBot="1" x14ac:dyDescent="0.3">
      <c r="A81" s="89">
        <v>32</v>
      </c>
      <c r="B81" s="90" t="s">
        <v>1</v>
      </c>
      <c r="D81" s="183" t="s">
        <v>193</v>
      </c>
      <c r="E81" s="184"/>
      <c r="F81" s="185"/>
      <c r="G81" s="186"/>
      <c r="H81" s="147">
        <f>SUM(H78:H80)</f>
        <v>90000</v>
      </c>
    </row>
    <row r="82" spans="1:11" ht="6.6" customHeight="1" x14ac:dyDescent="0.25"/>
    <row r="83" spans="1:11" s="67" customFormat="1" ht="4.1500000000000004" customHeight="1" thickBot="1" x14ac:dyDescent="0.3">
      <c r="A83" s="89"/>
      <c r="B83" s="90"/>
      <c r="C83" s="89"/>
      <c r="D83" s="91"/>
      <c r="E83" s="92"/>
      <c r="F83" s="92"/>
      <c r="G83" s="92"/>
      <c r="H83" s="92"/>
      <c r="I83" s="92"/>
      <c r="J83" s="92"/>
      <c r="K83" s="92"/>
    </row>
    <row r="84" spans="1:11" s="67" customFormat="1" x14ac:dyDescent="0.25">
      <c r="A84" s="89">
        <v>33</v>
      </c>
      <c r="B84" s="90"/>
      <c r="C84" s="187">
        <v>1</v>
      </c>
      <c r="D84" s="188" t="s">
        <v>206</v>
      </c>
      <c r="E84" s="189"/>
      <c r="F84" s="190">
        <v>100000</v>
      </c>
      <c r="G84" s="191">
        <v>100000</v>
      </c>
      <c r="H84" s="92"/>
      <c r="I84" s="92"/>
      <c r="J84" s="92"/>
      <c r="K84" s="92"/>
    </row>
    <row r="85" spans="1:11" s="67" customFormat="1" x14ac:dyDescent="0.25">
      <c r="A85" s="89"/>
      <c r="B85" s="90"/>
      <c r="C85" s="192">
        <v>2</v>
      </c>
      <c r="D85" s="193" t="s">
        <v>207</v>
      </c>
      <c r="E85" s="194"/>
      <c r="F85" s="195">
        <v>-50000</v>
      </c>
      <c r="G85" s="196"/>
      <c r="H85" s="92"/>
      <c r="I85" s="92"/>
      <c r="J85" s="92"/>
      <c r="K85" s="92"/>
    </row>
    <row r="86" spans="1:11" s="67" customFormat="1" x14ac:dyDescent="0.25">
      <c r="A86" s="89"/>
      <c r="B86" s="90"/>
      <c r="C86" s="192">
        <v>3</v>
      </c>
      <c r="D86" s="193" t="s">
        <v>194</v>
      </c>
      <c r="E86" s="194"/>
      <c r="F86" s="197">
        <f>+F85+F84</f>
        <v>50000</v>
      </c>
      <c r="G86" s="196"/>
      <c r="H86" s="92"/>
      <c r="I86" s="92"/>
      <c r="J86" s="92"/>
      <c r="K86" s="92"/>
    </row>
    <row r="87" spans="1:11" s="67" customFormat="1" x14ac:dyDescent="0.25">
      <c r="A87" s="89"/>
      <c r="B87" s="90"/>
      <c r="C87" s="192">
        <v>4</v>
      </c>
      <c r="D87" s="193" t="s">
        <v>208</v>
      </c>
      <c r="E87" s="194"/>
      <c r="F87" s="197"/>
      <c r="G87" s="198">
        <v>101000</v>
      </c>
      <c r="H87" s="92"/>
      <c r="I87" s="92"/>
      <c r="J87" s="92"/>
      <c r="K87" s="92"/>
    </row>
    <row r="88" spans="1:11" s="67" customFormat="1" x14ac:dyDescent="0.25">
      <c r="A88" s="89"/>
      <c r="B88" s="90"/>
      <c r="C88" s="192">
        <v>5</v>
      </c>
      <c r="D88" s="193" t="s">
        <v>209</v>
      </c>
      <c r="E88" s="194"/>
      <c r="F88" s="197"/>
      <c r="G88" s="196">
        <v>0</v>
      </c>
      <c r="H88" s="92"/>
      <c r="I88" s="92"/>
      <c r="J88" s="92"/>
      <c r="K88" s="92"/>
    </row>
    <row r="89" spans="1:11" s="67" customFormat="1" x14ac:dyDescent="0.25">
      <c r="A89" s="89">
        <v>33</v>
      </c>
      <c r="B89" s="90" t="s">
        <v>3</v>
      </c>
      <c r="C89" s="192">
        <v>6</v>
      </c>
      <c r="D89" s="193" t="s">
        <v>210</v>
      </c>
      <c r="E89" s="194"/>
      <c r="F89" s="197"/>
      <c r="G89" s="196">
        <v>0</v>
      </c>
      <c r="H89" s="92"/>
      <c r="I89" s="92"/>
      <c r="J89" s="92"/>
      <c r="K89" s="92"/>
    </row>
    <row r="90" spans="1:11" s="67" customFormat="1" ht="15.75" thickBot="1" x14ac:dyDescent="0.3">
      <c r="A90" s="89"/>
      <c r="B90" s="90"/>
      <c r="C90" s="192">
        <v>7</v>
      </c>
      <c r="D90" s="193" t="s">
        <v>211</v>
      </c>
      <c r="E90" s="194"/>
      <c r="F90" s="197"/>
      <c r="G90" s="199">
        <f>-F86</f>
        <v>-50000</v>
      </c>
      <c r="H90" s="92"/>
      <c r="I90" s="92"/>
      <c r="J90" s="92"/>
      <c r="K90" s="92"/>
    </row>
    <row r="91" spans="1:11" s="67" customFormat="1" ht="15.75" thickBot="1" x14ac:dyDescent="0.3">
      <c r="A91" s="89">
        <v>34</v>
      </c>
      <c r="B91" s="90" t="s">
        <v>0</v>
      </c>
      <c r="C91" s="200">
        <v>8</v>
      </c>
      <c r="D91" s="201" t="s">
        <v>212</v>
      </c>
      <c r="E91" s="202"/>
      <c r="F91" s="203"/>
      <c r="G91" s="204">
        <f>+G87+G90</f>
        <v>51000</v>
      </c>
      <c r="H91" s="92"/>
      <c r="I91" s="92"/>
      <c r="J91" s="92"/>
      <c r="K91" s="92"/>
    </row>
    <row r="92" spans="1:11" s="67" customFormat="1" ht="6.75" customHeight="1" x14ac:dyDescent="0.25">
      <c r="A92" s="205"/>
      <c r="B92" s="205"/>
      <c r="C92" s="205"/>
      <c r="D92" s="193"/>
      <c r="E92" s="194"/>
      <c r="F92" s="197"/>
      <c r="G92" s="197"/>
      <c r="H92" s="92"/>
      <c r="I92" s="92"/>
      <c r="J92" s="92"/>
      <c r="K92" s="92"/>
    </row>
    <row r="93" spans="1:11" s="67" customFormat="1" x14ac:dyDescent="0.25">
      <c r="A93" s="205">
        <v>35</v>
      </c>
      <c r="B93" s="205" t="s">
        <v>0</v>
      </c>
      <c r="C93" s="205"/>
      <c r="D93" s="206" t="s">
        <v>213</v>
      </c>
      <c r="E93" s="207"/>
      <c r="F93" s="197"/>
      <c r="G93" s="197"/>
      <c r="H93" s="92"/>
      <c r="I93" s="92"/>
      <c r="J93" s="92"/>
      <c r="K93" s="92"/>
    </row>
    <row r="94" spans="1:11" s="67" customFormat="1" x14ac:dyDescent="0.25">
      <c r="A94" s="205"/>
      <c r="B94" s="205"/>
      <c r="C94" s="205"/>
      <c r="D94" s="208" t="s">
        <v>214</v>
      </c>
      <c r="E94" s="194"/>
      <c r="F94" s="197"/>
      <c r="G94" s="197"/>
      <c r="H94" s="92"/>
      <c r="I94" s="92"/>
      <c r="J94" s="92"/>
      <c r="K94" s="92"/>
    </row>
    <row r="95" spans="1:11" s="67" customFormat="1" ht="15.75" thickBot="1" x14ac:dyDescent="0.3">
      <c r="A95" s="205">
        <v>36</v>
      </c>
      <c r="B95" s="205" t="s">
        <v>1</v>
      </c>
      <c r="C95" s="205"/>
      <c r="D95" s="193"/>
      <c r="E95" s="194"/>
      <c r="F95" s="197"/>
      <c r="G95" s="197"/>
      <c r="H95" s="92"/>
      <c r="I95" s="92"/>
      <c r="J95" s="92"/>
      <c r="K95" s="92"/>
    </row>
    <row r="96" spans="1:11" s="67" customFormat="1" x14ac:dyDescent="0.25">
      <c r="A96" s="205">
        <v>37</v>
      </c>
      <c r="B96" s="205" t="s">
        <v>2</v>
      </c>
      <c r="C96" s="205"/>
      <c r="D96" s="69" t="s">
        <v>216</v>
      </c>
      <c r="E96" s="70"/>
      <c r="F96" s="71">
        <v>100000</v>
      </c>
      <c r="G96" s="92"/>
      <c r="H96" s="92"/>
      <c r="I96" s="92"/>
      <c r="J96" s="92"/>
      <c r="K96" s="92"/>
    </row>
    <row r="97" spans="1:11" s="67" customFormat="1" ht="15.75" thickBot="1" x14ac:dyDescent="0.3">
      <c r="A97" s="205"/>
      <c r="B97" s="205"/>
      <c r="C97" s="205"/>
      <c r="D97" s="72" t="s">
        <v>217</v>
      </c>
      <c r="E97" s="73"/>
      <c r="F97" s="74">
        <v>50000</v>
      </c>
      <c r="G97" s="92"/>
      <c r="H97" s="92"/>
      <c r="I97" s="92"/>
      <c r="J97" s="92"/>
      <c r="K97" s="92"/>
    </row>
    <row r="98" spans="1:11" s="67" customFormat="1" x14ac:dyDescent="0.25">
      <c r="A98" s="205"/>
      <c r="B98" s="205"/>
      <c r="C98" s="205"/>
      <c r="D98" s="72" t="s">
        <v>218</v>
      </c>
      <c r="E98" s="73"/>
      <c r="F98" s="75">
        <f>+F96-F97</f>
        <v>50000</v>
      </c>
      <c r="G98" s="92"/>
      <c r="H98" s="92"/>
      <c r="I98" s="92"/>
      <c r="J98" s="92"/>
      <c r="K98" s="92"/>
    </row>
    <row r="99" spans="1:11" s="67" customFormat="1" x14ac:dyDescent="0.25">
      <c r="A99" s="205"/>
      <c r="B99" s="205"/>
      <c r="C99" s="205"/>
      <c r="D99" s="72" t="s">
        <v>219</v>
      </c>
      <c r="E99" s="73"/>
      <c r="F99" s="76">
        <f>+F98/F96</f>
        <v>0.5</v>
      </c>
      <c r="G99" s="92"/>
      <c r="H99" s="92"/>
      <c r="I99" s="92"/>
      <c r="J99" s="92"/>
      <c r="K99" s="92"/>
    </row>
    <row r="100" spans="1:11" s="67" customFormat="1" ht="15.75" thickBot="1" x14ac:dyDescent="0.3">
      <c r="A100" s="205"/>
      <c r="B100" s="205"/>
      <c r="C100" s="205"/>
      <c r="D100" s="72" t="s">
        <v>220</v>
      </c>
      <c r="E100" s="73"/>
      <c r="F100" s="77">
        <v>20000</v>
      </c>
      <c r="G100" s="92"/>
      <c r="H100" s="92"/>
      <c r="I100" s="92"/>
      <c r="J100" s="92"/>
      <c r="K100" s="92"/>
    </row>
    <row r="101" spans="1:11" s="67" customFormat="1" ht="15.75" thickBot="1" x14ac:dyDescent="0.3">
      <c r="A101" s="205"/>
      <c r="B101" s="205"/>
      <c r="C101" s="205"/>
      <c r="D101" s="78" t="s">
        <v>221</v>
      </c>
      <c r="E101" s="79"/>
      <c r="F101" s="80">
        <f>+F100*F99</f>
        <v>10000</v>
      </c>
      <c r="G101" s="92"/>
      <c r="H101" s="92"/>
      <c r="I101" s="92"/>
      <c r="J101" s="92"/>
      <c r="K101" s="92"/>
    </row>
    <row r="102" spans="1:11" s="67" customFormat="1" x14ac:dyDescent="0.25">
      <c r="A102" s="205"/>
      <c r="B102" s="205"/>
      <c r="C102" s="205"/>
      <c r="D102" s="209"/>
      <c r="E102" s="210"/>
      <c r="F102" s="211"/>
      <c r="G102" s="92"/>
      <c r="H102" s="92"/>
      <c r="I102" s="92"/>
      <c r="J102" s="92"/>
      <c r="K102" s="92"/>
    </row>
    <row r="103" spans="1:11" s="67" customFormat="1" x14ac:dyDescent="0.25">
      <c r="A103" s="205">
        <v>38</v>
      </c>
      <c r="B103" s="205" t="s">
        <v>3</v>
      </c>
      <c r="C103" s="205"/>
      <c r="D103" s="72" t="s">
        <v>218</v>
      </c>
      <c r="E103" s="73"/>
      <c r="F103" s="81">
        <v>50000</v>
      </c>
      <c r="G103" s="92"/>
      <c r="H103" s="92"/>
      <c r="I103" s="92"/>
      <c r="J103" s="92"/>
      <c r="K103" s="92"/>
    </row>
    <row r="104" spans="1:11" s="67" customFormat="1" ht="15.75" thickBot="1" x14ac:dyDescent="0.3">
      <c r="A104" s="205"/>
      <c r="B104" s="205"/>
      <c r="C104" s="205"/>
      <c r="D104" s="212" t="s">
        <v>222</v>
      </c>
      <c r="E104" s="213"/>
      <c r="F104" s="214">
        <v>10000</v>
      </c>
      <c r="G104" s="92"/>
      <c r="H104" s="92"/>
      <c r="I104" s="92"/>
      <c r="J104" s="92"/>
      <c r="K104" s="92"/>
    </row>
    <row r="105" spans="1:11" s="67" customFormat="1" x14ac:dyDescent="0.25">
      <c r="A105" s="205"/>
      <c r="B105" s="205"/>
      <c r="C105" s="205"/>
      <c r="D105" s="212" t="s">
        <v>223</v>
      </c>
      <c r="E105" s="213"/>
      <c r="F105" s="215">
        <f>+F103-F104</f>
        <v>40000</v>
      </c>
      <c r="G105" s="92"/>
      <c r="H105" s="92"/>
      <c r="I105" s="92"/>
      <c r="J105" s="92"/>
      <c r="K105" s="92"/>
    </row>
    <row r="106" spans="1:11" s="67" customFormat="1" ht="15.75" thickBot="1" x14ac:dyDescent="0.3">
      <c r="A106" s="205"/>
      <c r="B106" s="205"/>
      <c r="C106" s="205"/>
      <c r="D106" s="212" t="s">
        <v>224</v>
      </c>
      <c r="E106" s="213"/>
      <c r="F106" s="216">
        <v>0.4</v>
      </c>
      <c r="G106" s="92"/>
      <c r="H106" s="92"/>
      <c r="I106" s="92"/>
      <c r="J106" s="92"/>
      <c r="K106" s="92"/>
    </row>
    <row r="107" spans="1:11" s="67" customFormat="1" ht="15.75" thickBot="1" x14ac:dyDescent="0.3">
      <c r="A107" s="205"/>
      <c r="B107" s="205"/>
      <c r="C107" s="205"/>
      <c r="D107" s="217" t="s">
        <v>231</v>
      </c>
      <c r="E107" s="213"/>
      <c r="F107" s="218">
        <f>+F106*F105</f>
        <v>16000</v>
      </c>
      <c r="G107" s="92"/>
      <c r="H107" s="92"/>
      <c r="I107" s="92"/>
      <c r="J107" s="92"/>
      <c r="K107" s="92"/>
    </row>
    <row r="108" spans="1:11" s="67" customFormat="1" ht="6.6" customHeight="1" thickBot="1" x14ac:dyDescent="0.3">
      <c r="A108" s="205"/>
      <c r="B108" s="205"/>
      <c r="C108" s="205"/>
      <c r="D108" s="219"/>
      <c r="E108" s="220"/>
      <c r="F108" s="221"/>
      <c r="G108" s="92"/>
      <c r="H108" s="92"/>
      <c r="I108" s="92"/>
      <c r="J108" s="92"/>
      <c r="K108" s="92"/>
    </row>
    <row r="109" spans="1:11" s="67" customFormat="1" ht="10.9" customHeight="1" thickBot="1" x14ac:dyDescent="0.3">
      <c r="A109" s="205"/>
      <c r="B109" s="205"/>
      <c r="C109" s="205"/>
      <c r="D109" s="222"/>
      <c r="E109" s="148"/>
      <c r="F109" s="223"/>
      <c r="G109" s="92"/>
      <c r="H109" s="92"/>
      <c r="I109" s="92"/>
      <c r="J109" s="92"/>
      <c r="K109" s="92"/>
    </row>
    <row r="110" spans="1:11" s="67" customFormat="1" x14ac:dyDescent="0.25">
      <c r="A110" s="205"/>
      <c r="B110" s="205"/>
      <c r="C110" s="205"/>
      <c r="D110" s="224" t="s">
        <v>225</v>
      </c>
      <c r="E110" s="225"/>
      <c r="F110" s="226"/>
      <c r="G110" s="227"/>
      <c r="H110" s="92"/>
      <c r="I110" s="92"/>
      <c r="J110" s="92"/>
      <c r="K110" s="92"/>
    </row>
    <row r="111" spans="1:11" s="67" customFormat="1" x14ac:dyDescent="0.25">
      <c r="A111" s="205"/>
      <c r="B111" s="205"/>
      <c r="C111" s="205"/>
      <c r="D111" s="217" t="s">
        <v>232</v>
      </c>
      <c r="E111" s="228"/>
      <c r="F111" s="229"/>
      <c r="G111" s="82">
        <v>80000</v>
      </c>
      <c r="H111" s="92"/>
      <c r="I111" s="92"/>
      <c r="J111" s="92"/>
      <c r="K111" s="92"/>
    </row>
    <row r="112" spans="1:11" s="67" customFormat="1" x14ac:dyDescent="0.25">
      <c r="A112" s="205"/>
      <c r="B112" s="205"/>
      <c r="C112" s="205"/>
      <c r="D112" s="217" t="s">
        <v>233</v>
      </c>
      <c r="E112" s="228"/>
      <c r="F112" s="229"/>
      <c r="G112" s="82">
        <f>+G111</f>
        <v>80000</v>
      </c>
      <c r="H112" s="92"/>
      <c r="I112" s="92"/>
      <c r="J112" s="92"/>
      <c r="K112" s="92"/>
    </row>
    <row r="113" spans="1:11" s="67" customFormat="1" x14ac:dyDescent="0.25">
      <c r="A113" s="205"/>
      <c r="B113" s="205"/>
      <c r="C113" s="205"/>
      <c r="D113" s="209" t="s">
        <v>226</v>
      </c>
      <c r="E113" s="228"/>
      <c r="F113" s="229"/>
      <c r="G113" s="82"/>
      <c r="H113" s="92"/>
      <c r="I113" s="92"/>
      <c r="J113" s="92"/>
      <c r="K113" s="92"/>
    </row>
    <row r="114" spans="1:11" s="67" customFormat="1" x14ac:dyDescent="0.25">
      <c r="A114" s="205"/>
      <c r="B114" s="205"/>
      <c r="C114" s="205"/>
      <c r="D114" s="217" t="s">
        <v>227</v>
      </c>
      <c r="E114" s="228"/>
      <c r="F114" s="83">
        <v>80000</v>
      </c>
      <c r="G114" s="82"/>
      <c r="H114" s="92"/>
      <c r="I114" s="92"/>
      <c r="J114" s="92"/>
      <c r="K114" s="92"/>
    </row>
    <row r="115" spans="1:11" s="67" customFormat="1" ht="15.75" thickBot="1" x14ac:dyDescent="0.3">
      <c r="A115" s="205"/>
      <c r="B115" s="205"/>
      <c r="C115" s="205"/>
      <c r="D115" s="217" t="s">
        <v>228</v>
      </c>
      <c r="E115" s="228"/>
      <c r="F115" s="84">
        <v>-40000</v>
      </c>
      <c r="G115" s="82"/>
      <c r="H115" s="92"/>
      <c r="I115" s="92"/>
      <c r="J115" s="92"/>
      <c r="K115" s="92"/>
    </row>
    <row r="116" spans="1:11" s="67" customFormat="1" ht="15.75" thickBot="1" x14ac:dyDescent="0.3">
      <c r="A116" s="205"/>
      <c r="B116" s="205"/>
      <c r="C116" s="205"/>
      <c r="D116" s="217" t="s">
        <v>226</v>
      </c>
      <c r="E116" s="228"/>
      <c r="F116" s="85"/>
      <c r="G116" s="86">
        <v>40000</v>
      </c>
      <c r="H116" s="92"/>
      <c r="I116" s="92"/>
      <c r="J116" s="92"/>
      <c r="K116" s="92"/>
    </row>
    <row r="117" spans="1:11" s="67" customFormat="1" x14ac:dyDescent="0.25">
      <c r="A117" s="205"/>
      <c r="B117" s="205"/>
      <c r="C117" s="205"/>
      <c r="D117" s="217" t="s">
        <v>229</v>
      </c>
      <c r="E117" s="228"/>
      <c r="F117" s="229"/>
      <c r="G117" s="71">
        <f>+G111-G116</f>
        <v>40000</v>
      </c>
      <c r="H117" s="92"/>
      <c r="I117" s="92"/>
      <c r="J117" s="92"/>
      <c r="K117" s="92"/>
    </row>
    <row r="118" spans="1:11" s="67" customFormat="1" ht="15.75" thickBot="1" x14ac:dyDescent="0.3">
      <c r="A118" s="205"/>
      <c r="B118" s="205"/>
      <c r="C118" s="205"/>
      <c r="D118" s="217" t="s">
        <v>215</v>
      </c>
      <c r="E118" s="228"/>
      <c r="F118" s="229"/>
      <c r="G118" s="216">
        <v>0.4</v>
      </c>
      <c r="H118" s="92"/>
      <c r="I118" s="92"/>
      <c r="J118" s="92"/>
      <c r="K118" s="92"/>
    </row>
    <row r="119" spans="1:11" s="67" customFormat="1" ht="15.75" thickBot="1" x14ac:dyDescent="0.3">
      <c r="A119" s="205"/>
      <c r="B119" s="205"/>
      <c r="C119" s="205"/>
      <c r="D119" s="219" t="s">
        <v>230</v>
      </c>
      <c r="E119" s="230"/>
      <c r="F119" s="231"/>
      <c r="G119" s="87">
        <f>+G118*G117</f>
        <v>16000</v>
      </c>
      <c r="H119" s="92"/>
      <c r="I119" s="92"/>
      <c r="J119" s="92"/>
      <c r="K119" s="92"/>
    </row>
    <row r="120" spans="1:11" s="67" customFormat="1" ht="9" customHeight="1" thickBot="1" x14ac:dyDescent="0.3">
      <c r="A120" s="89"/>
      <c r="B120" s="90"/>
      <c r="C120" s="89"/>
      <c r="D120" s="91"/>
      <c r="E120" s="91"/>
      <c r="F120" s="92"/>
      <c r="G120" s="92"/>
      <c r="H120" s="92"/>
      <c r="I120" s="92"/>
      <c r="J120" s="92"/>
      <c r="K120" s="92"/>
    </row>
    <row r="121" spans="1:11" s="1" customFormat="1" ht="14.45" customHeight="1" x14ac:dyDescent="0.25">
      <c r="A121" s="89">
        <v>39</v>
      </c>
      <c r="B121" s="94" t="s">
        <v>3</v>
      </c>
      <c r="C121" s="94"/>
      <c r="D121" s="232" t="s">
        <v>234</v>
      </c>
      <c r="E121" s="233"/>
      <c r="F121" s="234"/>
      <c r="G121" s="235"/>
      <c r="H121" s="236"/>
      <c r="I121" s="101"/>
      <c r="J121" s="100"/>
      <c r="K121" s="100"/>
    </row>
    <row r="122" spans="1:11" s="1" customFormat="1" ht="14.45" customHeight="1" x14ac:dyDescent="0.25">
      <c r="A122" s="89"/>
      <c r="B122" s="94"/>
      <c r="C122" s="94"/>
      <c r="D122" s="237" t="s">
        <v>248</v>
      </c>
      <c r="E122" s="238"/>
      <c r="F122" s="239"/>
      <c r="G122" s="240"/>
      <c r="H122" s="106">
        <v>10000</v>
      </c>
      <c r="I122" s="101"/>
      <c r="J122" s="100"/>
      <c r="K122" s="100"/>
    </row>
    <row r="123" spans="1:11" s="1" customFormat="1" ht="14.45" customHeight="1" x14ac:dyDescent="0.25">
      <c r="A123" s="89"/>
      <c r="B123" s="94"/>
      <c r="C123" s="94"/>
      <c r="D123" s="241" t="s">
        <v>51</v>
      </c>
      <c r="E123" s="242"/>
      <c r="F123" s="243"/>
      <c r="G123" s="244"/>
      <c r="H123" s="245">
        <v>15000</v>
      </c>
      <c r="I123" s="101"/>
      <c r="J123" s="100"/>
      <c r="K123" s="100"/>
    </row>
    <row r="124" spans="1:11" s="1" customFormat="1" ht="14.45" customHeight="1" x14ac:dyDescent="0.25">
      <c r="A124" s="89"/>
      <c r="B124" s="94"/>
      <c r="C124" s="94"/>
      <c r="D124" s="241" t="s">
        <v>49</v>
      </c>
      <c r="E124" s="242"/>
      <c r="F124" s="243"/>
      <c r="G124" s="244"/>
      <c r="H124" s="246">
        <f>+H122-H123</f>
        <v>-5000</v>
      </c>
      <c r="I124" s="101"/>
      <c r="J124" s="100"/>
      <c r="K124" s="100"/>
    </row>
    <row r="125" spans="1:11" s="1" customFormat="1" ht="14.45" customHeight="1" thickBot="1" x14ac:dyDescent="0.3">
      <c r="A125" s="89"/>
      <c r="B125" s="94"/>
      <c r="C125" s="94"/>
      <c r="D125" s="247" t="s">
        <v>50</v>
      </c>
      <c r="E125" s="248"/>
      <c r="F125" s="249"/>
      <c r="G125" s="250"/>
      <c r="H125" s="118">
        <v>0</v>
      </c>
      <c r="I125" s="101"/>
      <c r="J125" s="100"/>
      <c r="K125" s="100"/>
    </row>
    <row r="126" spans="1:11" s="1" customFormat="1" ht="14.45" customHeight="1" x14ac:dyDescent="0.25">
      <c r="A126" s="89"/>
      <c r="B126" s="94"/>
      <c r="C126" s="94"/>
      <c r="D126" s="251" t="s">
        <v>48</v>
      </c>
      <c r="E126" s="251"/>
      <c r="F126" s="100"/>
      <c r="G126" s="252"/>
      <c r="H126" s="101"/>
      <c r="I126" s="101"/>
      <c r="J126" s="100"/>
      <c r="K126" s="100"/>
    </row>
    <row r="127" spans="1:11" s="1" customFormat="1" ht="10.9" customHeight="1" thickBot="1" x14ac:dyDescent="0.3">
      <c r="A127" s="89"/>
      <c r="B127" s="94"/>
      <c r="C127" s="94"/>
      <c r="D127" s="251"/>
      <c r="E127" s="251"/>
      <c r="F127" s="100"/>
      <c r="G127" s="100"/>
      <c r="H127" s="101"/>
      <c r="I127" s="101"/>
      <c r="J127" s="100"/>
      <c r="K127" s="100"/>
    </row>
    <row r="128" spans="1:11" s="1" customFormat="1" ht="15.95" customHeight="1" x14ac:dyDescent="0.25">
      <c r="A128" s="89">
        <v>40</v>
      </c>
      <c r="B128" s="94" t="s">
        <v>0</v>
      </c>
      <c r="C128" s="94"/>
      <c r="D128" s="253" t="s">
        <v>52</v>
      </c>
      <c r="E128" s="254"/>
      <c r="F128" s="255"/>
      <c r="G128" s="256">
        <v>16000</v>
      </c>
      <c r="H128" s="101"/>
      <c r="I128" s="101"/>
      <c r="J128" s="100"/>
      <c r="K128" s="100"/>
    </row>
    <row r="129" spans="1:11" s="1" customFormat="1" ht="15.95" customHeight="1" x14ac:dyDescent="0.25">
      <c r="A129" s="89"/>
      <c r="B129" s="94"/>
      <c r="C129" s="94"/>
      <c r="D129" s="241" t="s">
        <v>53</v>
      </c>
      <c r="E129" s="257"/>
      <c r="F129" s="258"/>
      <c r="G129" s="245">
        <f>+H122</f>
        <v>10000</v>
      </c>
      <c r="H129" s="101"/>
      <c r="I129" s="101"/>
      <c r="J129" s="100"/>
      <c r="K129" s="100"/>
    </row>
    <row r="130" spans="1:11" s="1" customFormat="1" ht="15.95" customHeight="1" x14ac:dyDescent="0.25">
      <c r="A130" s="89"/>
      <c r="B130" s="94"/>
      <c r="C130" s="94"/>
      <c r="D130" s="241" t="s">
        <v>54</v>
      </c>
      <c r="E130" s="257"/>
      <c r="F130" s="258"/>
      <c r="G130" s="259">
        <f>+G128-G129</f>
        <v>6000</v>
      </c>
      <c r="H130" s="101"/>
      <c r="I130" s="101"/>
      <c r="J130" s="100"/>
      <c r="K130" s="100"/>
    </row>
    <row r="131" spans="1:11" s="1" customFormat="1" ht="15.95" customHeight="1" x14ac:dyDescent="0.25">
      <c r="A131" s="89"/>
      <c r="B131" s="100"/>
      <c r="C131" s="94"/>
      <c r="D131" s="241" t="s">
        <v>249</v>
      </c>
      <c r="E131" s="257"/>
      <c r="F131" s="258"/>
      <c r="G131" s="245">
        <f>+H124</f>
        <v>-5000</v>
      </c>
      <c r="H131" s="101"/>
      <c r="I131" s="101"/>
      <c r="J131" s="100"/>
      <c r="K131" s="100"/>
    </row>
    <row r="132" spans="1:11" s="1" customFormat="1" ht="15.95" customHeight="1" thickBot="1" x14ac:dyDescent="0.3">
      <c r="A132" s="89"/>
      <c r="B132" s="94"/>
      <c r="C132" s="94"/>
      <c r="D132" s="260" t="s">
        <v>250</v>
      </c>
      <c r="E132" s="261"/>
      <c r="F132" s="262"/>
      <c r="G132" s="263">
        <f>SUM(G130:G131)</f>
        <v>1000</v>
      </c>
      <c r="H132" s="101"/>
      <c r="I132" s="101"/>
      <c r="J132" s="100"/>
      <c r="K132" s="100"/>
    </row>
    <row r="133" spans="1:11" s="1" customFormat="1" ht="15.95" customHeight="1" x14ac:dyDescent="0.25">
      <c r="A133" s="89"/>
      <c r="B133" s="94"/>
      <c r="C133" s="94"/>
      <c r="D133" s="88" t="s">
        <v>251</v>
      </c>
      <c r="E133" s="94"/>
      <c r="F133" s="94"/>
      <c r="G133" s="94"/>
      <c r="H133" s="94"/>
      <c r="I133" s="101"/>
      <c r="J133" s="100"/>
      <c r="K133" s="100"/>
    </row>
    <row r="134" spans="1:11" s="67" customFormat="1" ht="17.100000000000001" customHeight="1" x14ac:dyDescent="0.25">
      <c r="A134" s="89">
        <v>41</v>
      </c>
      <c r="B134" s="90" t="s">
        <v>0</v>
      </c>
      <c r="C134" s="89"/>
      <c r="D134" s="91"/>
      <c r="E134" s="91"/>
      <c r="F134" s="92"/>
      <c r="G134" s="92"/>
      <c r="H134" s="92"/>
      <c r="I134" s="92"/>
      <c r="J134" s="92"/>
      <c r="K134" s="92"/>
    </row>
    <row r="135" spans="1:11" s="67" customFormat="1" ht="17.100000000000001" customHeight="1" x14ac:dyDescent="0.25">
      <c r="A135" s="89">
        <v>42</v>
      </c>
      <c r="B135" s="90" t="s">
        <v>1</v>
      </c>
      <c r="C135" s="89"/>
      <c r="D135" s="91"/>
      <c r="E135" s="91"/>
      <c r="F135" s="92"/>
      <c r="G135" s="92"/>
      <c r="H135" s="92"/>
      <c r="I135" s="92"/>
      <c r="J135" s="92"/>
      <c r="K135" s="92"/>
    </row>
    <row r="136" spans="1:11" s="67" customFormat="1" ht="17.100000000000001" customHeight="1" x14ac:dyDescent="0.25">
      <c r="A136" s="89"/>
      <c r="B136" s="90"/>
      <c r="C136" s="89"/>
      <c r="D136" s="91"/>
      <c r="E136" s="91"/>
      <c r="F136" s="92"/>
      <c r="G136" s="92"/>
      <c r="H136" s="92"/>
      <c r="I136" s="92"/>
      <c r="J136" s="92"/>
      <c r="K136" s="92"/>
    </row>
    <row r="137" spans="1:11" s="67" customFormat="1" ht="17.100000000000001" customHeight="1" x14ac:dyDescent="0.25">
      <c r="A137" s="89"/>
      <c r="B137" s="90"/>
      <c r="C137" s="89"/>
      <c r="D137" s="91"/>
      <c r="E137" s="91"/>
      <c r="F137" s="92"/>
      <c r="G137" s="92"/>
      <c r="H137" s="92"/>
      <c r="I137" s="92"/>
      <c r="J137" s="92"/>
      <c r="K137" s="92"/>
    </row>
    <row r="138" spans="1:11" s="67" customFormat="1" ht="17.100000000000001" customHeight="1" x14ac:dyDescent="0.25">
      <c r="A138" s="89"/>
      <c r="B138" s="90"/>
      <c r="C138" s="89"/>
      <c r="D138" s="91"/>
      <c r="E138" s="91"/>
      <c r="F138" s="92"/>
      <c r="G138" s="92"/>
      <c r="H138" s="92"/>
      <c r="I138" s="92"/>
      <c r="J138" s="92"/>
      <c r="K138" s="92"/>
    </row>
    <row r="139" spans="1:11" s="67" customFormat="1" ht="17.100000000000001" customHeight="1" x14ac:dyDescent="0.25">
      <c r="A139" s="89"/>
      <c r="B139" s="90"/>
      <c r="C139" s="89"/>
      <c r="D139" s="91"/>
      <c r="E139" s="91"/>
      <c r="F139" s="92"/>
      <c r="G139" s="92"/>
      <c r="H139" s="92"/>
      <c r="I139" s="92"/>
      <c r="J139" s="92"/>
      <c r="K139" s="92"/>
    </row>
    <row r="140" spans="1:11" s="67" customFormat="1" ht="17.100000000000001" customHeight="1" x14ac:dyDescent="0.25">
      <c r="A140" s="89"/>
      <c r="B140" s="90"/>
      <c r="C140" s="89"/>
      <c r="D140" s="91"/>
      <c r="E140" s="91"/>
      <c r="F140" s="92"/>
      <c r="G140" s="92"/>
      <c r="H140" s="92"/>
      <c r="I140" s="92"/>
      <c r="J140" s="92"/>
      <c r="K140" s="92"/>
    </row>
    <row r="141" spans="1:11" s="67" customFormat="1" ht="17.100000000000001" customHeight="1" x14ac:dyDescent="0.25">
      <c r="A141" s="89"/>
      <c r="B141" s="90"/>
      <c r="C141" s="89"/>
      <c r="D141" s="91"/>
      <c r="E141" s="91"/>
      <c r="F141" s="92"/>
      <c r="G141" s="92"/>
      <c r="H141" s="92"/>
      <c r="I141" s="92"/>
      <c r="J141" s="92"/>
      <c r="K141" s="92"/>
    </row>
    <row r="142" spans="1:11" s="67" customFormat="1" ht="17.100000000000001" customHeight="1" x14ac:dyDescent="0.25">
      <c r="A142" s="89"/>
      <c r="B142" s="90"/>
      <c r="C142" s="89"/>
      <c r="D142" s="91"/>
      <c r="E142" s="91"/>
      <c r="F142" s="92"/>
      <c r="G142" s="92"/>
      <c r="H142" s="92"/>
      <c r="I142" s="92"/>
      <c r="J142" s="92"/>
      <c r="K142" s="92"/>
    </row>
    <row r="143" spans="1:11" s="67" customFormat="1" ht="17.100000000000001" customHeight="1" x14ac:dyDescent="0.25">
      <c r="A143" s="89"/>
      <c r="B143" s="90"/>
      <c r="C143" s="89"/>
      <c r="D143" s="91"/>
      <c r="E143" s="91"/>
      <c r="F143" s="92"/>
      <c r="G143" s="92"/>
      <c r="H143" s="92"/>
      <c r="I143" s="92"/>
      <c r="J143" s="92"/>
      <c r="K143" s="92"/>
    </row>
    <row r="144" spans="1:11" s="67" customFormat="1" ht="17.100000000000001" customHeight="1" x14ac:dyDescent="0.25">
      <c r="A144" s="89"/>
      <c r="B144" s="90"/>
      <c r="C144" s="89"/>
      <c r="D144" s="91"/>
      <c r="E144" s="91"/>
      <c r="F144" s="92"/>
      <c r="G144" s="92"/>
      <c r="H144" s="92"/>
      <c r="I144" s="92"/>
      <c r="J144" s="92"/>
      <c r="K144" s="92"/>
    </row>
    <row r="145" spans="1:11" s="67" customFormat="1" ht="17.100000000000001" customHeight="1" x14ac:dyDescent="0.25">
      <c r="A145" s="89"/>
      <c r="B145" s="90"/>
      <c r="C145" s="89"/>
      <c r="D145" s="91"/>
      <c r="E145" s="91"/>
      <c r="F145" s="92"/>
      <c r="G145" s="92"/>
      <c r="H145" s="92"/>
      <c r="I145" s="92"/>
      <c r="J145" s="92"/>
      <c r="K145" s="92"/>
    </row>
    <row r="146" spans="1:11" s="67" customFormat="1" ht="17.100000000000001" customHeight="1" x14ac:dyDescent="0.25">
      <c r="A146" s="89"/>
      <c r="B146" s="90"/>
      <c r="C146" s="89"/>
      <c r="D146" s="91"/>
      <c r="E146" s="91"/>
      <c r="F146" s="92"/>
      <c r="G146" s="92"/>
      <c r="H146" s="92"/>
      <c r="I146" s="92"/>
      <c r="J146" s="92"/>
      <c r="K146" s="92"/>
    </row>
    <row r="147" spans="1:11" s="67" customFormat="1" ht="17.100000000000001" customHeight="1" x14ac:dyDescent="0.25">
      <c r="A147" s="89"/>
      <c r="B147" s="90"/>
      <c r="C147" s="89"/>
      <c r="D147" s="91"/>
      <c r="E147" s="91"/>
      <c r="F147" s="92"/>
      <c r="G147" s="92"/>
      <c r="H147" s="92"/>
      <c r="I147" s="92"/>
      <c r="J147" s="92"/>
      <c r="K147" s="92"/>
    </row>
    <row r="148" spans="1:11" s="67" customFormat="1" ht="17.100000000000001" customHeight="1" x14ac:dyDescent="0.25">
      <c r="A148" s="89"/>
      <c r="B148" s="90"/>
      <c r="C148" s="89"/>
      <c r="D148" s="91"/>
      <c r="E148" s="91"/>
      <c r="F148" s="92"/>
      <c r="G148" s="92"/>
      <c r="H148" s="92"/>
      <c r="I148" s="92"/>
      <c r="J148" s="92"/>
      <c r="K148" s="92"/>
    </row>
    <row r="149" spans="1:11" s="67" customFormat="1" ht="17.100000000000001" customHeight="1" x14ac:dyDescent="0.25">
      <c r="A149" s="89"/>
      <c r="B149" s="90"/>
      <c r="C149" s="89"/>
      <c r="D149" s="91"/>
      <c r="E149" s="91"/>
      <c r="F149" s="92"/>
      <c r="G149" s="92"/>
      <c r="H149" s="92"/>
      <c r="I149" s="92"/>
      <c r="J149" s="92"/>
      <c r="K149" s="92"/>
    </row>
    <row r="150" spans="1:11" s="67" customFormat="1" ht="17.100000000000001" customHeight="1" x14ac:dyDescent="0.25">
      <c r="A150" s="89"/>
      <c r="B150" s="90"/>
      <c r="C150" s="89"/>
      <c r="D150" s="91"/>
      <c r="E150" s="91"/>
      <c r="F150" s="92"/>
      <c r="G150" s="92"/>
      <c r="H150" s="92"/>
      <c r="I150" s="92"/>
      <c r="J150" s="92"/>
      <c r="K150" s="92"/>
    </row>
    <row r="151" spans="1:11" s="67" customFormat="1" ht="17.100000000000001" customHeight="1" x14ac:dyDescent="0.25">
      <c r="A151" s="89"/>
      <c r="B151" s="90"/>
      <c r="C151" s="89"/>
      <c r="D151" s="91"/>
      <c r="E151" s="91"/>
      <c r="F151" s="92"/>
      <c r="G151" s="92"/>
      <c r="H151" s="92"/>
      <c r="I151" s="92"/>
      <c r="J151" s="92"/>
      <c r="K151" s="92"/>
    </row>
    <row r="152" spans="1:11" s="67" customFormat="1" ht="17.100000000000001" customHeight="1" x14ac:dyDescent="0.25">
      <c r="A152" s="89"/>
      <c r="B152" s="90"/>
      <c r="C152" s="89"/>
      <c r="D152" s="91"/>
      <c r="E152" s="91"/>
      <c r="F152" s="92"/>
      <c r="G152" s="92"/>
      <c r="H152" s="92"/>
      <c r="I152" s="92"/>
      <c r="J152" s="92"/>
      <c r="K152" s="92"/>
    </row>
    <row r="153" spans="1:11" s="67" customFormat="1" ht="17.100000000000001" customHeight="1" x14ac:dyDescent="0.25">
      <c r="A153" s="89"/>
      <c r="B153" s="90"/>
      <c r="C153" s="89"/>
      <c r="D153" s="91"/>
      <c r="E153" s="91"/>
      <c r="F153" s="92"/>
      <c r="G153" s="92"/>
      <c r="H153" s="92"/>
      <c r="I153" s="92"/>
      <c r="J153" s="92"/>
      <c r="K153" s="92"/>
    </row>
    <row r="154" spans="1:11" s="67" customFormat="1" ht="17.100000000000001" customHeight="1" x14ac:dyDescent="0.25">
      <c r="A154" s="89"/>
      <c r="B154" s="90"/>
      <c r="C154" s="89"/>
      <c r="D154" s="91"/>
      <c r="E154" s="91"/>
      <c r="F154" s="92"/>
      <c r="G154" s="92"/>
      <c r="H154" s="92"/>
      <c r="I154" s="92"/>
      <c r="J154" s="92"/>
      <c r="K154" s="92"/>
    </row>
    <row r="155" spans="1:11" s="67" customFormat="1" ht="17.100000000000001" customHeight="1" x14ac:dyDescent="0.25">
      <c r="A155" s="89"/>
      <c r="B155" s="90"/>
      <c r="C155" s="89"/>
      <c r="D155" s="91"/>
      <c r="E155" s="91"/>
      <c r="F155" s="92"/>
      <c r="G155" s="92"/>
      <c r="H155" s="92"/>
      <c r="I155" s="92"/>
      <c r="J155" s="92"/>
      <c r="K155" s="92"/>
    </row>
    <row r="156" spans="1:11" s="67" customFormat="1" ht="17.100000000000001" customHeight="1" x14ac:dyDescent="0.25">
      <c r="A156" s="89"/>
      <c r="B156" s="90"/>
      <c r="C156" s="89"/>
      <c r="D156" s="91"/>
      <c r="E156" s="91"/>
      <c r="F156" s="92"/>
      <c r="G156" s="92"/>
      <c r="H156" s="92"/>
      <c r="I156" s="92"/>
      <c r="J156" s="92"/>
      <c r="K156" s="92"/>
    </row>
    <row r="157" spans="1:11" s="67" customFormat="1" ht="17.100000000000001" customHeight="1" x14ac:dyDescent="0.25">
      <c r="A157" s="89"/>
      <c r="B157" s="90"/>
      <c r="C157" s="89"/>
      <c r="D157" s="91"/>
      <c r="E157" s="91"/>
      <c r="F157" s="92"/>
      <c r="G157" s="92"/>
      <c r="H157" s="92"/>
      <c r="I157" s="92"/>
      <c r="J157" s="92"/>
      <c r="K157" s="92"/>
    </row>
    <row r="158" spans="1:11" s="67" customFormat="1" ht="17.100000000000001" customHeight="1" x14ac:dyDescent="0.25">
      <c r="A158" s="89"/>
      <c r="B158" s="90"/>
      <c r="C158" s="89"/>
      <c r="D158" s="91"/>
      <c r="E158" s="91"/>
      <c r="F158" s="92"/>
      <c r="G158" s="92"/>
      <c r="H158" s="92"/>
      <c r="I158" s="92"/>
      <c r="J158" s="92"/>
      <c r="K158" s="92"/>
    </row>
    <row r="159" spans="1:11" s="67" customFormat="1" ht="17.100000000000001" customHeight="1" x14ac:dyDescent="0.25">
      <c r="A159" s="89"/>
      <c r="B159" s="90"/>
      <c r="C159" s="89"/>
      <c r="D159" s="91"/>
      <c r="E159" s="91"/>
      <c r="F159" s="92"/>
      <c r="G159" s="92"/>
      <c r="H159" s="92"/>
      <c r="I159" s="92"/>
      <c r="J159" s="92"/>
      <c r="K159" s="92"/>
    </row>
    <row r="160" spans="1:11" s="67" customFormat="1" ht="17.100000000000001" customHeight="1" x14ac:dyDescent="0.25">
      <c r="A160" s="89"/>
      <c r="B160" s="90"/>
      <c r="C160" s="89"/>
      <c r="D160" s="91"/>
      <c r="E160" s="91"/>
      <c r="F160" s="92"/>
      <c r="G160" s="92"/>
      <c r="H160" s="92"/>
      <c r="I160" s="92"/>
      <c r="J160" s="92"/>
      <c r="K160" s="92"/>
    </row>
    <row r="161" spans="1:11" s="67" customFormat="1" ht="17.100000000000001" customHeight="1" x14ac:dyDescent="0.25">
      <c r="A161" s="89"/>
      <c r="B161" s="90"/>
      <c r="C161" s="89"/>
      <c r="D161" s="91"/>
      <c r="E161" s="91"/>
      <c r="F161" s="92"/>
      <c r="G161" s="92"/>
      <c r="H161" s="92"/>
      <c r="I161" s="92"/>
      <c r="J161" s="92"/>
      <c r="K161" s="92"/>
    </row>
    <row r="162" spans="1:11" s="67" customFormat="1" ht="17.100000000000001" customHeight="1" x14ac:dyDescent="0.25">
      <c r="A162" s="89"/>
      <c r="B162" s="90"/>
      <c r="C162" s="89"/>
      <c r="D162" s="91"/>
      <c r="E162" s="91"/>
      <c r="F162" s="92"/>
      <c r="G162" s="92"/>
      <c r="H162" s="92"/>
      <c r="I162" s="92"/>
      <c r="J162" s="92"/>
      <c r="K162" s="92"/>
    </row>
    <row r="163" spans="1:11" s="67" customFormat="1" ht="17.100000000000001" customHeight="1" x14ac:dyDescent="0.25">
      <c r="A163" s="89"/>
      <c r="B163" s="90"/>
      <c r="C163" s="89"/>
      <c r="D163" s="91"/>
      <c r="E163" s="91"/>
      <c r="F163" s="92"/>
      <c r="G163" s="92"/>
      <c r="H163" s="92"/>
      <c r="I163" s="92"/>
      <c r="J163" s="92"/>
      <c r="K163" s="92"/>
    </row>
    <row r="164" spans="1:11" s="67" customFormat="1" ht="17.100000000000001" customHeight="1" x14ac:dyDescent="0.25">
      <c r="A164" s="89"/>
      <c r="B164" s="90"/>
      <c r="C164" s="89"/>
      <c r="D164" s="91"/>
      <c r="E164" s="91"/>
      <c r="F164" s="92"/>
      <c r="G164" s="92"/>
      <c r="H164" s="92"/>
      <c r="I164" s="92"/>
      <c r="J164" s="92"/>
      <c r="K164" s="92"/>
    </row>
    <row r="165" spans="1:11" s="67" customFormat="1" ht="17.100000000000001" customHeight="1" x14ac:dyDescent="0.25">
      <c r="A165" s="89"/>
      <c r="B165" s="90"/>
      <c r="C165" s="89"/>
      <c r="D165" s="91"/>
      <c r="E165" s="91"/>
      <c r="F165" s="92"/>
      <c r="G165" s="92"/>
      <c r="H165" s="92"/>
      <c r="I165" s="92"/>
      <c r="J165" s="92"/>
      <c r="K165" s="92"/>
    </row>
    <row r="166" spans="1:11" s="67" customFormat="1" ht="17.100000000000001" customHeight="1" x14ac:dyDescent="0.25">
      <c r="A166" s="89"/>
      <c r="B166" s="90"/>
      <c r="C166" s="89"/>
      <c r="D166" s="91"/>
      <c r="E166" s="91"/>
      <c r="F166" s="92"/>
      <c r="G166" s="92"/>
      <c r="H166" s="92"/>
      <c r="I166" s="92"/>
      <c r="J166" s="92"/>
      <c r="K166" s="92"/>
    </row>
    <row r="167" spans="1:11" s="67" customFormat="1" ht="17.100000000000001" customHeight="1" x14ac:dyDescent="0.25">
      <c r="A167" s="89"/>
      <c r="B167" s="90"/>
      <c r="C167" s="89"/>
      <c r="D167" s="91"/>
      <c r="E167" s="91"/>
      <c r="F167" s="92"/>
      <c r="G167" s="92"/>
      <c r="H167" s="92"/>
      <c r="I167" s="92"/>
      <c r="J167" s="92"/>
      <c r="K167" s="92"/>
    </row>
    <row r="168" spans="1:11" s="67" customFormat="1" ht="17.100000000000001" customHeight="1" x14ac:dyDescent="0.25">
      <c r="A168" s="89"/>
      <c r="B168" s="90"/>
      <c r="C168" s="89"/>
      <c r="D168" s="91"/>
      <c r="E168" s="91"/>
      <c r="F168" s="92"/>
      <c r="G168" s="92"/>
      <c r="H168" s="92"/>
      <c r="I168" s="92"/>
      <c r="J168" s="92"/>
      <c r="K168" s="92"/>
    </row>
    <row r="169" spans="1:11" s="67" customFormat="1" ht="17.100000000000001" customHeight="1" x14ac:dyDescent="0.25">
      <c r="A169" s="89"/>
      <c r="B169" s="90"/>
      <c r="C169" s="89"/>
      <c r="D169" s="91"/>
      <c r="E169" s="91"/>
      <c r="F169" s="92"/>
      <c r="G169" s="92"/>
      <c r="H169" s="92"/>
      <c r="I169" s="92"/>
      <c r="J169" s="92"/>
      <c r="K169" s="92"/>
    </row>
    <row r="170" spans="1:11" s="67" customFormat="1" ht="17.100000000000001" customHeight="1" x14ac:dyDescent="0.25">
      <c r="A170" s="89"/>
      <c r="B170" s="90"/>
      <c r="C170" s="89"/>
      <c r="D170" s="91"/>
      <c r="E170" s="91"/>
      <c r="F170" s="92"/>
      <c r="G170" s="92"/>
      <c r="H170" s="92"/>
      <c r="I170" s="92"/>
      <c r="J170" s="92"/>
      <c r="K170" s="92"/>
    </row>
    <row r="171" spans="1:11" s="67" customFormat="1" ht="17.100000000000001" customHeight="1" x14ac:dyDescent="0.25">
      <c r="A171" s="89"/>
      <c r="B171" s="90"/>
      <c r="C171" s="89"/>
      <c r="D171" s="91"/>
      <c r="E171" s="91"/>
      <c r="F171" s="92"/>
      <c r="G171" s="92"/>
      <c r="H171" s="92"/>
      <c r="I171" s="92"/>
      <c r="J171" s="92"/>
      <c r="K171" s="92"/>
    </row>
    <row r="172" spans="1:11" s="67" customFormat="1" ht="17.100000000000001" customHeight="1" x14ac:dyDescent="0.25">
      <c r="A172" s="89"/>
      <c r="B172" s="90"/>
      <c r="C172" s="89"/>
      <c r="D172" s="91"/>
      <c r="E172" s="91"/>
      <c r="F172" s="92"/>
      <c r="G172" s="92"/>
      <c r="H172" s="92"/>
      <c r="I172" s="92"/>
      <c r="J172" s="92"/>
      <c r="K172" s="92"/>
    </row>
    <row r="173" spans="1:11" s="67" customFormat="1" ht="17.100000000000001" customHeight="1" x14ac:dyDescent="0.25">
      <c r="A173" s="89"/>
      <c r="B173" s="90"/>
      <c r="C173" s="89"/>
      <c r="D173" s="91"/>
      <c r="E173" s="91"/>
      <c r="F173" s="92"/>
      <c r="G173" s="92"/>
      <c r="H173" s="92"/>
      <c r="I173" s="92"/>
      <c r="J173" s="92"/>
      <c r="K173" s="92"/>
    </row>
    <row r="174" spans="1:11" s="67" customFormat="1" ht="17.100000000000001" customHeight="1" x14ac:dyDescent="0.25">
      <c r="A174" s="89"/>
      <c r="B174" s="90"/>
      <c r="C174" s="89"/>
      <c r="D174" s="91"/>
      <c r="E174" s="91"/>
      <c r="F174" s="92"/>
      <c r="G174" s="92"/>
      <c r="H174" s="92"/>
      <c r="I174" s="92"/>
      <c r="J174" s="92"/>
      <c r="K174" s="92"/>
    </row>
    <row r="175" spans="1:11" s="67" customFormat="1" ht="17.100000000000001" customHeight="1" x14ac:dyDescent="0.25">
      <c r="A175" s="89"/>
      <c r="B175" s="90"/>
      <c r="C175" s="89"/>
      <c r="D175" s="91"/>
      <c r="E175" s="91"/>
      <c r="F175" s="92"/>
      <c r="G175" s="92"/>
      <c r="H175" s="92"/>
      <c r="I175" s="92"/>
      <c r="J175" s="92"/>
      <c r="K175" s="92"/>
    </row>
    <row r="176" spans="1:11" s="67" customFormat="1" ht="17.100000000000001" customHeight="1" x14ac:dyDescent="0.25">
      <c r="A176" s="89"/>
      <c r="B176" s="90"/>
      <c r="C176" s="89"/>
      <c r="D176" s="91"/>
      <c r="E176" s="91"/>
      <c r="F176" s="92"/>
      <c r="G176" s="92"/>
      <c r="H176" s="92"/>
      <c r="I176" s="92"/>
      <c r="J176" s="92"/>
      <c r="K176" s="92"/>
    </row>
    <row r="177" spans="1:11" s="67" customFormat="1" ht="17.100000000000001" customHeight="1" x14ac:dyDescent="0.25">
      <c r="A177" s="89"/>
      <c r="B177" s="90"/>
      <c r="C177" s="89"/>
      <c r="D177" s="91"/>
      <c r="E177" s="91"/>
      <c r="F177" s="92"/>
      <c r="G177" s="92"/>
      <c r="H177" s="92"/>
      <c r="I177" s="92"/>
      <c r="J177" s="92"/>
      <c r="K177" s="92"/>
    </row>
    <row r="178" spans="1:11" s="67" customFormat="1" ht="17.100000000000001" customHeight="1" x14ac:dyDescent="0.25">
      <c r="A178" s="89"/>
      <c r="B178" s="90"/>
      <c r="C178" s="89"/>
      <c r="D178" s="91"/>
      <c r="E178" s="91"/>
      <c r="F178" s="92"/>
      <c r="G178" s="92"/>
      <c r="H178" s="92"/>
      <c r="I178" s="92"/>
      <c r="J178" s="92"/>
      <c r="K178" s="92"/>
    </row>
    <row r="179" spans="1:11" s="67" customFormat="1" ht="17.100000000000001" customHeight="1" x14ac:dyDescent="0.25">
      <c r="A179" s="89"/>
      <c r="B179" s="90"/>
      <c r="C179" s="89"/>
      <c r="D179" s="91"/>
      <c r="E179" s="91"/>
      <c r="F179" s="92"/>
      <c r="G179" s="92"/>
      <c r="H179" s="92"/>
      <c r="I179" s="92"/>
      <c r="J179" s="92"/>
      <c r="K179" s="92"/>
    </row>
    <row r="180" spans="1:11" s="67" customFormat="1" ht="17.100000000000001" customHeight="1" x14ac:dyDescent="0.25">
      <c r="A180" s="89"/>
      <c r="B180" s="90"/>
      <c r="C180" s="89"/>
      <c r="D180" s="91"/>
      <c r="E180" s="91"/>
      <c r="F180" s="92"/>
      <c r="G180" s="92"/>
      <c r="H180" s="92"/>
      <c r="I180" s="92"/>
      <c r="J180" s="92"/>
      <c r="K180" s="92"/>
    </row>
    <row r="181" spans="1:11" s="67" customFormat="1" ht="17.100000000000001" customHeight="1" x14ac:dyDescent="0.25">
      <c r="A181" s="89"/>
      <c r="B181" s="90"/>
      <c r="C181" s="89"/>
      <c r="D181" s="91"/>
      <c r="E181" s="91"/>
      <c r="F181" s="92"/>
      <c r="G181" s="92"/>
      <c r="H181" s="92"/>
      <c r="I181" s="92"/>
      <c r="J181" s="92"/>
      <c r="K181" s="92"/>
    </row>
    <row r="182" spans="1:11" s="67" customFormat="1" ht="17.100000000000001" customHeight="1" x14ac:dyDescent="0.25">
      <c r="A182" s="89"/>
      <c r="B182" s="90"/>
      <c r="C182" s="89"/>
      <c r="D182" s="91"/>
      <c r="E182" s="91"/>
      <c r="F182" s="92"/>
      <c r="G182" s="92"/>
      <c r="H182" s="92"/>
      <c r="I182" s="92"/>
      <c r="J182" s="92"/>
      <c r="K182" s="92"/>
    </row>
    <row r="183" spans="1:11" s="67" customFormat="1" ht="17.100000000000001" customHeight="1" x14ac:dyDescent="0.25">
      <c r="A183" s="89"/>
      <c r="B183" s="90"/>
      <c r="C183" s="89"/>
      <c r="D183" s="91"/>
      <c r="E183" s="91"/>
      <c r="F183" s="92"/>
      <c r="G183" s="92"/>
      <c r="H183" s="92"/>
      <c r="I183" s="92"/>
      <c r="J183" s="92"/>
      <c r="K183" s="92"/>
    </row>
    <row r="184" spans="1:11" s="67" customFormat="1" ht="17.100000000000001" customHeight="1" x14ac:dyDescent="0.25">
      <c r="A184" s="89"/>
      <c r="B184" s="90"/>
      <c r="C184" s="89"/>
      <c r="D184" s="91"/>
      <c r="E184" s="91"/>
      <c r="F184" s="92"/>
      <c r="G184" s="92"/>
      <c r="H184" s="92"/>
      <c r="I184" s="92"/>
      <c r="J184" s="92"/>
      <c r="K184" s="92"/>
    </row>
    <row r="185" spans="1:11" s="67" customFormat="1" ht="17.100000000000001" customHeight="1" x14ac:dyDescent="0.25">
      <c r="A185" s="89"/>
      <c r="B185" s="90"/>
      <c r="C185" s="89"/>
      <c r="D185" s="91"/>
      <c r="E185" s="91"/>
      <c r="F185" s="92"/>
      <c r="G185" s="92"/>
      <c r="H185" s="92"/>
      <c r="I185" s="92"/>
      <c r="J185" s="92"/>
      <c r="K185" s="92"/>
    </row>
    <row r="186" spans="1:11" s="67" customFormat="1" ht="17.100000000000001" customHeight="1" x14ac:dyDescent="0.25">
      <c r="A186" s="89"/>
      <c r="B186" s="90"/>
      <c r="C186" s="89"/>
      <c r="D186" s="91"/>
      <c r="E186" s="91"/>
      <c r="F186" s="92"/>
      <c r="G186" s="92"/>
      <c r="H186" s="92"/>
      <c r="I186" s="92"/>
      <c r="J186" s="92"/>
      <c r="K186" s="92"/>
    </row>
    <row r="187" spans="1:11" s="67" customFormat="1" ht="17.100000000000001" customHeight="1" x14ac:dyDescent="0.25">
      <c r="A187" s="89"/>
      <c r="B187" s="90"/>
      <c r="C187" s="89"/>
      <c r="D187" s="91"/>
      <c r="E187" s="91"/>
      <c r="F187" s="92"/>
      <c r="G187" s="92"/>
      <c r="H187" s="92"/>
      <c r="I187" s="92"/>
      <c r="J187" s="92"/>
      <c r="K187" s="92"/>
    </row>
    <row r="188" spans="1:11" s="67" customFormat="1" ht="17.100000000000001" customHeight="1" x14ac:dyDescent="0.25">
      <c r="A188" s="89"/>
      <c r="B188" s="90"/>
      <c r="C188" s="89"/>
      <c r="D188" s="91"/>
      <c r="E188" s="91"/>
      <c r="F188" s="92"/>
      <c r="G188" s="92"/>
      <c r="H188" s="92"/>
      <c r="I188" s="92"/>
      <c r="J188" s="92"/>
      <c r="K188" s="92"/>
    </row>
    <row r="189" spans="1:11" s="67" customFormat="1" ht="17.100000000000001" customHeight="1" x14ac:dyDescent="0.25">
      <c r="A189" s="89"/>
      <c r="B189" s="90"/>
      <c r="C189" s="89"/>
      <c r="D189" s="91"/>
      <c r="E189" s="91"/>
      <c r="F189" s="92"/>
      <c r="G189" s="92"/>
      <c r="H189" s="92"/>
      <c r="I189" s="92"/>
      <c r="J189" s="92"/>
      <c r="K189" s="92"/>
    </row>
    <row r="190" spans="1:11" s="67" customFormat="1" ht="17.100000000000001" customHeight="1" x14ac:dyDescent="0.25">
      <c r="A190" s="89"/>
      <c r="B190" s="90"/>
      <c r="C190" s="89"/>
      <c r="D190" s="91"/>
      <c r="E190" s="91"/>
      <c r="F190" s="92"/>
      <c r="G190" s="92"/>
      <c r="H190" s="92"/>
      <c r="I190" s="92"/>
      <c r="J190" s="92"/>
      <c r="K190" s="92"/>
    </row>
    <row r="191" spans="1:11" s="67" customFormat="1" ht="17.100000000000001" customHeight="1" x14ac:dyDescent="0.25">
      <c r="A191" s="89"/>
      <c r="B191" s="90"/>
      <c r="C191" s="89"/>
      <c r="D191" s="91"/>
      <c r="E191" s="91"/>
      <c r="F191" s="92"/>
      <c r="G191" s="92"/>
      <c r="H191" s="92"/>
      <c r="I191" s="92"/>
      <c r="J191" s="92"/>
      <c r="K191" s="92"/>
    </row>
    <row r="192" spans="1:11" s="67" customFormat="1" ht="17.100000000000001" customHeight="1" x14ac:dyDescent="0.25">
      <c r="A192" s="89"/>
      <c r="B192" s="90"/>
      <c r="C192" s="89"/>
      <c r="D192" s="91"/>
      <c r="E192" s="91"/>
      <c r="F192" s="92"/>
      <c r="G192" s="92"/>
      <c r="H192" s="92"/>
      <c r="I192" s="92"/>
      <c r="J192" s="92"/>
      <c r="K192" s="92"/>
    </row>
    <row r="193" spans="1:11" s="67" customFormat="1" ht="17.100000000000001" customHeight="1" x14ac:dyDescent="0.25">
      <c r="A193" s="89"/>
      <c r="B193" s="90"/>
      <c r="C193" s="89"/>
      <c r="D193" s="91"/>
      <c r="E193" s="91"/>
      <c r="F193" s="92"/>
      <c r="G193" s="92"/>
      <c r="H193" s="92"/>
      <c r="I193" s="92"/>
      <c r="J193" s="92"/>
      <c r="K193" s="92"/>
    </row>
    <row r="194" spans="1:11" s="67" customFormat="1" ht="17.100000000000001" customHeight="1" x14ac:dyDescent="0.25">
      <c r="A194" s="89"/>
      <c r="B194" s="90"/>
      <c r="C194" s="89"/>
      <c r="D194" s="91"/>
      <c r="E194" s="91"/>
      <c r="F194" s="92"/>
      <c r="G194" s="92"/>
      <c r="H194" s="92"/>
      <c r="I194" s="92"/>
      <c r="J194" s="92"/>
      <c r="K194" s="92"/>
    </row>
    <row r="195" spans="1:11" s="67" customFormat="1" ht="17.100000000000001" customHeight="1" x14ac:dyDescent="0.25">
      <c r="A195" s="89"/>
      <c r="B195" s="90"/>
      <c r="C195" s="89"/>
      <c r="D195" s="91"/>
      <c r="E195" s="91"/>
      <c r="F195" s="92"/>
      <c r="G195" s="92"/>
      <c r="H195" s="92"/>
      <c r="I195" s="92"/>
      <c r="J195" s="92"/>
      <c r="K195" s="92"/>
    </row>
    <row r="196" spans="1:11" s="67" customFormat="1" ht="17.100000000000001" customHeight="1" x14ac:dyDescent="0.25">
      <c r="A196" s="89"/>
      <c r="B196" s="90"/>
      <c r="C196" s="89"/>
      <c r="D196" s="91"/>
      <c r="E196" s="91"/>
      <c r="F196" s="92"/>
      <c r="G196" s="92"/>
      <c r="H196" s="92"/>
      <c r="I196" s="92"/>
      <c r="J196" s="92"/>
      <c r="K196" s="92"/>
    </row>
    <row r="197" spans="1:11" s="67" customFormat="1" ht="17.100000000000001" customHeight="1" x14ac:dyDescent="0.25">
      <c r="A197" s="89"/>
      <c r="B197" s="90"/>
      <c r="C197" s="89"/>
      <c r="D197" s="91"/>
      <c r="E197" s="91"/>
      <c r="F197" s="92"/>
      <c r="G197" s="92"/>
      <c r="H197" s="92"/>
      <c r="I197" s="92"/>
      <c r="J197" s="92"/>
      <c r="K197" s="92"/>
    </row>
    <row r="198" spans="1:11" s="67" customFormat="1" ht="17.100000000000001" customHeight="1" x14ac:dyDescent="0.25">
      <c r="A198" s="89"/>
      <c r="B198" s="90"/>
      <c r="C198" s="89"/>
      <c r="D198" s="91"/>
      <c r="E198" s="91"/>
      <c r="F198" s="92"/>
      <c r="G198" s="92"/>
      <c r="H198" s="92"/>
      <c r="I198" s="92"/>
      <c r="J198" s="92"/>
      <c r="K198" s="92"/>
    </row>
    <row r="199" spans="1:11" s="67" customFormat="1" ht="17.100000000000001" customHeight="1" x14ac:dyDescent="0.25">
      <c r="A199" s="89"/>
      <c r="B199" s="90"/>
      <c r="C199" s="89"/>
      <c r="D199" s="91"/>
      <c r="E199" s="91"/>
      <c r="F199" s="92"/>
      <c r="G199" s="92"/>
      <c r="H199" s="92"/>
      <c r="I199" s="92"/>
      <c r="J199" s="92"/>
      <c r="K199" s="92"/>
    </row>
    <row r="200" spans="1:11" s="67" customFormat="1" ht="17.100000000000001" customHeight="1" x14ac:dyDescent="0.25">
      <c r="A200" s="89"/>
      <c r="B200" s="90"/>
      <c r="C200" s="89"/>
      <c r="D200" s="91"/>
      <c r="E200" s="91"/>
      <c r="F200" s="92"/>
      <c r="G200" s="92"/>
      <c r="H200" s="92"/>
      <c r="I200" s="92"/>
      <c r="J200" s="92"/>
      <c r="K200" s="92"/>
    </row>
    <row r="201" spans="1:11" s="67" customFormat="1" ht="17.100000000000001" customHeight="1" x14ac:dyDescent="0.25">
      <c r="A201" s="89"/>
      <c r="B201" s="90"/>
      <c r="C201" s="89"/>
      <c r="D201" s="91"/>
      <c r="E201" s="91"/>
      <c r="F201" s="92"/>
      <c r="G201" s="92"/>
      <c r="H201" s="92"/>
      <c r="I201" s="92"/>
      <c r="J201" s="92"/>
      <c r="K201" s="92"/>
    </row>
    <row r="202" spans="1:11" s="67" customFormat="1" ht="17.100000000000001" customHeight="1" x14ac:dyDescent="0.25">
      <c r="A202" s="89"/>
      <c r="B202" s="90"/>
      <c r="C202" s="89"/>
      <c r="D202" s="91"/>
      <c r="E202" s="91"/>
      <c r="F202" s="92"/>
      <c r="G202" s="92"/>
      <c r="H202" s="92"/>
      <c r="I202" s="92"/>
      <c r="J202" s="92"/>
      <c r="K202" s="92"/>
    </row>
    <row r="203" spans="1:11" s="67" customFormat="1" ht="17.100000000000001" customHeight="1" x14ac:dyDescent="0.25">
      <c r="A203" s="89"/>
      <c r="B203" s="90"/>
      <c r="C203" s="89"/>
      <c r="D203" s="91"/>
      <c r="E203" s="91"/>
      <c r="F203" s="92"/>
      <c r="G203" s="92"/>
      <c r="H203" s="92"/>
      <c r="I203" s="92"/>
      <c r="J203" s="92"/>
      <c r="K203" s="92"/>
    </row>
    <row r="204" spans="1:11" s="67" customFormat="1" ht="17.100000000000001" customHeight="1" x14ac:dyDescent="0.25">
      <c r="A204" s="89"/>
      <c r="B204" s="90"/>
      <c r="C204" s="89"/>
      <c r="D204" s="91"/>
      <c r="E204" s="91"/>
      <c r="F204" s="92"/>
      <c r="G204" s="92"/>
      <c r="H204" s="92"/>
      <c r="I204" s="92"/>
      <c r="J204" s="92"/>
      <c r="K204" s="92"/>
    </row>
    <row r="205" spans="1:11" s="67" customFormat="1" ht="17.100000000000001" customHeight="1" x14ac:dyDescent="0.25">
      <c r="A205" s="89"/>
      <c r="B205" s="90"/>
      <c r="C205" s="89"/>
      <c r="D205" s="91"/>
      <c r="E205" s="91"/>
      <c r="F205" s="92"/>
      <c r="G205" s="92"/>
      <c r="H205" s="92"/>
      <c r="I205" s="92"/>
      <c r="J205" s="92"/>
      <c r="K205" s="92"/>
    </row>
    <row r="206" spans="1:11" s="67" customFormat="1" ht="17.100000000000001" customHeight="1" x14ac:dyDescent="0.25">
      <c r="A206" s="89"/>
      <c r="B206" s="90"/>
      <c r="C206" s="89"/>
      <c r="D206" s="91"/>
      <c r="E206" s="91"/>
      <c r="F206" s="92"/>
      <c r="G206" s="92"/>
      <c r="H206" s="92"/>
      <c r="I206" s="92"/>
      <c r="J206" s="92"/>
      <c r="K206" s="92"/>
    </row>
    <row r="207" spans="1:11" s="67" customFormat="1" ht="17.100000000000001" customHeight="1" x14ac:dyDescent="0.25">
      <c r="A207" s="89"/>
      <c r="B207" s="90"/>
      <c r="C207" s="89"/>
      <c r="D207" s="91"/>
      <c r="E207" s="91"/>
      <c r="F207" s="92"/>
      <c r="G207" s="92"/>
      <c r="H207" s="92"/>
      <c r="I207" s="92"/>
      <c r="J207" s="92"/>
      <c r="K207" s="92"/>
    </row>
    <row r="208" spans="1:11" s="67" customFormat="1" ht="17.100000000000001" customHeight="1" x14ac:dyDescent="0.25">
      <c r="A208" s="89"/>
      <c r="B208" s="90"/>
      <c r="C208" s="89"/>
      <c r="D208" s="91"/>
      <c r="E208" s="91"/>
      <c r="F208" s="92"/>
      <c r="G208" s="92"/>
      <c r="H208" s="92"/>
      <c r="I208" s="92"/>
      <c r="J208" s="92"/>
      <c r="K208" s="92"/>
    </row>
    <row r="209" spans="1:11" s="67" customFormat="1" ht="17.100000000000001" customHeight="1" x14ac:dyDescent="0.25">
      <c r="A209" s="89"/>
      <c r="B209" s="90"/>
      <c r="C209" s="89"/>
      <c r="D209" s="91"/>
      <c r="E209" s="91"/>
      <c r="F209" s="92"/>
      <c r="G209" s="92"/>
      <c r="H209" s="92"/>
      <c r="I209" s="92"/>
      <c r="J209" s="92"/>
      <c r="K209" s="92"/>
    </row>
    <row r="210" spans="1:11" s="67" customFormat="1" ht="17.100000000000001" customHeight="1" x14ac:dyDescent="0.25">
      <c r="A210" s="89"/>
      <c r="B210" s="90"/>
      <c r="C210" s="89"/>
      <c r="D210" s="91"/>
      <c r="E210" s="91"/>
      <c r="F210" s="92"/>
      <c r="G210" s="92"/>
      <c r="H210" s="92"/>
      <c r="I210" s="92"/>
      <c r="J210" s="92"/>
      <c r="K210" s="92"/>
    </row>
    <row r="211" spans="1:11" s="67" customFormat="1" ht="17.100000000000001" customHeight="1" x14ac:dyDescent="0.25">
      <c r="A211" s="89"/>
      <c r="B211" s="90"/>
      <c r="C211" s="89"/>
      <c r="D211" s="91"/>
      <c r="E211" s="91"/>
      <c r="F211" s="92"/>
      <c r="G211" s="92"/>
      <c r="H211" s="92"/>
      <c r="I211" s="92"/>
      <c r="J211" s="92"/>
      <c r="K211" s="92"/>
    </row>
    <row r="212" spans="1:11" s="67" customFormat="1" ht="17.100000000000001" customHeight="1" x14ac:dyDescent="0.25">
      <c r="A212" s="89"/>
      <c r="B212" s="90"/>
      <c r="C212" s="89"/>
      <c r="D212" s="91"/>
      <c r="E212" s="91"/>
      <c r="F212" s="92"/>
      <c r="G212" s="92"/>
      <c r="H212" s="92"/>
      <c r="I212" s="92"/>
      <c r="J212" s="92"/>
      <c r="K212" s="92"/>
    </row>
    <row r="213" spans="1:11" s="67" customFormat="1" ht="17.100000000000001" customHeight="1" x14ac:dyDescent="0.25">
      <c r="A213" s="89"/>
      <c r="B213" s="90"/>
      <c r="C213" s="89"/>
      <c r="D213" s="91"/>
      <c r="E213" s="91"/>
      <c r="F213" s="92"/>
      <c r="G213" s="92"/>
      <c r="H213" s="92"/>
      <c r="I213" s="92"/>
      <c r="J213" s="92"/>
      <c r="K213" s="92"/>
    </row>
    <row r="214" spans="1:11" s="67" customFormat="1" ht="17.100000000000001" customHeight="1" x14ac:dyDescent="0.25">
      <c r="A214" s="89"/>
      <c r="B214" s="90"/>
      <c r="C214" s="89"/>
      <c r="D214" s="91"/>
      <c r="E214" s="91"/>
      <c r="F214" s="92"/>
      <c r="G214" s="92"/>
      <c r="H214" s="92"/>
      <c r="I214" s="92"/>
      <c r="J214" s="92"/>
      <c r="K214" s="92"/>
    </row>
    <row r="215" spans="1:11" s="67" customFormat="1" ht="17.100000000000001" customHeight="1" x14ac:dyDescent="0.25">
      <c r="A215" s="89"/>
      <c r="B215" s="90"/>
      <c r="C215" s="89"/>
      <c r="D215" s="91"/>
      <c r="E215" s="91"/>
      <c r="F215" s="92"/>
      <c r="G215" s="92"/>
      <c r="H215" s="92"/>
      <c r="I215" s="92"/>
      <c r="J215" s="92"/>
      <c r="K215" s="92"/>
    </row>
    <row r="216" spans="1:11" s="67" customFormat="1" ht="17.100000000000001" customHeight="1" x14ac:dyDescent="0.25">
      <c r="A216" s="89"/>
      <c r="B216" s="90"/>
      <c r="C216" s="89"/>
      <c r="D216" s="91"/>
      <c r="E216" s="91"/>
      <c r="F216" s="92"/>
      <c r="G216" s="92"/>
      <c r="H216" s="92"/>
      <c r="I216" s="92"/>
      <c r="J216" s="92"/>
      <c r="K216" s="92"/>
    </row>
    <row r="217" spans="1:11" s="67" customFormat="1" ht="17.100000000000001" customHeight="1" x14ac:dyDescent="0.25">
      <c r="A217" s="89"/>
      <c r="B217" s="90"/>
      <c r="C217" s="89"/>
      <c r="D217" s="91"/>
      <c r="E217" s="91"/>
      <c r="F217" s="92"/>
      <c r="G217" s="92"/>
      <c r="H217" s="92"/>
      <c r="I217" s="92"/>
      <c r="J217" s="92"/>
      <c r="K217" s="92"/>
    </row>
    <row r="218" spans="1:11" s="67" customFormat="1" ht="17.100000000000001" customHeight="1" x14ac:dyDescent="0.25">
      <c r="A218" s="89"/>
      <c r="B218" s="90"/>
      <c r="C218" s="89"/>
      <c r="D218" s="91"/>
      <c r="E218" s="91"/>
      <c r="F218" s="92"/>
      <c r="G218" s="92"/>
      <c r="H218" s="92"/>
      <c r="I218" s="92"/>
      <c r="J218" s="92"/>
      <c r="K218" s="92"/>
    </row>
    <row r="219" spans="1:11" s="67" customFormat="1" ht="17.100000000000001" customHeight="1" x14ac:dyDescent="0.25">
      <c r="A219" s="89"/>
      <c r="B219" s="90"/>
      <c r="C219" s="89"/>
      <c r="D219" s="91"/>
      <c r="E219" s="91"/>
      <c r="F219" s="92"/>
      <c r="G219" s="92"/>
      <c r="H219" s="92"/>
      <c r="I219" s="92"/>
      <c r="J219" s="92"/>
      <c r="K219" s="92"/>
    </row>
    <row r="220" spans="1:11" s="67" customFormat="1" ht="17.100000000000001" customHeight="1" x14ac:dyDescent="0.25">
      <c r="A220" s="89"/>
      <c r="B220" s="90"/>
      <c r="C220" s="89"/>
      <c r="D220" s="91"/>
      <c r="E220" s="91"/>
      <c r="F220" s="92"/>
      <c r="G220" s="92"/>
      <c r="H220" s="92"/>
      <c r="I220" s="92"/>
      <c r="J220" s="92"/>
      <c r="K220" s="92"/>
    </row>
    <row r="221" spans="1:11" s="67" customFormat="1" ht="17.100000000000001" customHeight="1" x14ac:dyDescent="0.25">
      <c r="A221" s="89"/>
      <c r="B221" s="90"/>
      <c r="C221" s="89"/>
      <c r="D221" s="91"/>
      <c r="E221" s="91"/>
      <c r="F221" s="92"/>
      <c r="G221" s="92"/>
      <c r="H221" s="92"/>
      <c r="I221" s="92"/>
      <c r="J221" s="92"/>
      <c r="K221" s="92"/>
    </row>
    <row r="222" spans="1:11" s="67" customFormat="1" ht="17.100000000000001" customHeight="1" x14ac:dyDescent="0.25">
      <c r="A222" s="89"/>
      <c r="B222" s="90"/>
      <c r="C222" s="89"/>
      <c r="D222" s="91"/>
      <c r="E222" s="91"/>
      <c r="F222" s="92"/>
      <c r="G222" s="92"/>
      <c r="H222" s="92"/>
      <c r="I222" s="92"/>
      <c r="J222" s="92"/>
      <c r="K222" s="92"/>
    </row>
    <row r="223" spans="1:11" s="67" customFormat="1" ht="17.100000000000001" customHeight="1" x14ac:dyDescent="0.25">
      <c r="A223" s="89"/>
      <c r="B223" s="90"/>
      <c r="C223" s="89"/>
      <c r="D223" s="91"/>
      <c r="E223" s="91"/>
      <c r="F223" s="92"/>
      <c r="G223" s="92"/>
      <c r="H223" s="92"/>
      <c r="I223" s="92"/>
      <c r="J223" s="92"/>
      <c r="K223" s="92"/>
    </row>
    <row r="224" spans="1:11" s="67" customFormat="1" ht="17.100000000000001" customHeight="1" x14ac:dyDescent="0.25">
      <c r="A224" s="89"/>
      <c r="B224" s="90"/>
      <c r="C224" s="89"/>
      <c r="D224" s="91"/>
      <c r="E224" s="91"/>
      <c r="F224" s="92"/>
      <c r="G224" s="92"/>
      <c r="H224" s="92"/>
      <c r="I224" s="92"/>
      <c r="J224" s="92"/>
      <c r="K224" s="92"/>
    </row>
    <row r="225" spans="1:11" s="67" customFormat="1" ht="17.100000000000001" customHeight="1" x14ac:dyDescent="0.25">
      <c r="A225" s="89"/>
      <c r="B225" s="90"/>
      <c r="C225" s="89"/>
      <c r="D225" s="91"/>
      <c r="E225" s="91"/>
      <c r="F225" s="92"/>
      <c r="G225" s="92"/>
      <c r="H225" s="92"/>
      <c r="I225" s="92"/>
      <c r="J225" s="92"/>
      <c r="K225" s="92"/>
    </row>
    <row r="226" spans="1:11" s="67" customFormat="1" ht="17.100000000000001" customHeight="1" x14ac:dyDescent="0.25">
      <c r="A226" s="89"/>
      <c r="B226" s="90"/>
      <c r="C226" s="89"/>
      <c r="D226" s="91"/>
      <c r="E226" s="91"/>
      <c r="F226" s="92"/>
      <c r="G226" s="92"/>
      <c r="H226" s="92"/>
      <c r="I226" s="92"/>
      <c r="J226" s="92"/>
      <c r="K226" s="92"/>
    </row>
    <row r="227" spans="1:11" s="67" customFormat="1" ht="17.100000000000001" customHeight="1" x14ac:dyDescent="0.25">
      <c r="A227" s="89"/>
      <c r="B227" s="90"/>
      <c r="C227" s="89"/>
      <c r="D227" s="91"/>
      <c r="E227" s="91"/>
      <c r="F227" s="92"/>
      <c r="G227" s="92"/>
      <c r="H227" s="92"/>
      <c r="I227" s="92"/>
      <c r="J227" s="92"/>
      <c r="K227" s="92"/>
    </row>
    <row r="228" spans="1:11" s="67" customFormat="1" ht="17.100000000000001" customHeight="1" x14ac:dyDescent="0.25">
      <c r="A228" s="89"/>
      <c r="B228" s="90"/>
      <c r="C228" s="89"/>
      <c r="D228" s="91"/>
      <c r="E228" s="91"/>
      <c r="F228" s="92"/>
      <c r="G228" s="92"/>
      <c r="H228" s="92"/>
      <c r="I228" s="92"/>
      <c r="J228" s="92"/>
      <c r="K228" s="92"/>
    </row>
    <row r="229" spans="1:11" s="67" customFormat="1" ht="17.100000000000001" customHeight="1" x14ac:dyDescent="0.25">
      <c r="A229" s="89"/>
      <c r="B229" s="90"/>
      <c r="C229" s="89"/>
      <c r="D229" s="91"/>
      <c r="E229" s="91"/>
      <c r="F229" s="92"/>
      <c r="G229" s="92"/>
      <c r="H229" s="92"/>
      <c r="I229" s="92"/>
      <c r="J229" s="92"/>
      <c r="K229" s="92"/>
    </row>
    <row r="230" spans="1:11" s="67" customFormat="1" ht="17.100000000000001" customHeight="1" x14ac:dyDescent="0.25">
      <c r="A230" s="89"/>
      <c r="B230" s="90"/>
      <c r="C230" s="89"/>
      <c r="D230" s="91"/>
      <c r="E230" s="91"/>
      <c r="F230" s="92"/>
      <c r="G230" s="92"/>
      <c r="H230" s="92"/>
      <c r="I230" s="92"/>
      <c r="J230" s="92"/>
      <c r="K230" s="92"/>
    </row>
    <row r="231" spans="1:11" s="67" customFormat="1" ht="17.100000000000001" customHeight="1" x14ac:dyDescent="0.25">
      <c r="A231" s="89"/>
      <c r="B231" s="90"/>
      <c r="C231" s="89"/>
      <c r="D231" s="91"/>
      <c r="E231" s="91"/>
      <c r="F231" s="92"/>
      <c r="G231" s="92"/>
      <c r="H231" s="92"/>
      <c r="I231" s="92"/>
      <c r="J231" s="92"/>
      <c r="K231" s="92"/>
    </row>
    <row r="232" spans="1:11" s="67" customFormat="1" ht="17.100000000000001" customHeight="1" x14ac:dyDescent="0.25">
      <c r="A232" s="89"/>
      <c r="B232" s="90"/>
      <c r="C232" s="89"/>
      <c r="D232" s="91"/>
      <c r="E232" s="91"/>
      <c r="F232" s="92"/>
      <c r="G232" s="92"/>
      <c r="H232" s="92"/>
      <c r="I232" s="92"/>
      <c r="J232" s="92"/>
      <c r="K232" s="92"/>
    </row>
    <row r="233" spans="1:11" s="67" customFormat="1" ht="17.100000000000001" customHeight="1" x14ac:dyDescent="0.25">
      <c r="A233" s="89"/>
      <c r="B233" s="90"/>
      <c r="C233" s="89"/>
      <c r="D233" s="91"/>
      <c r="E233" s="91"/>
      <c r="F233" s="92"/>
      <c r="G233" s="92"/>
      <c r="H233" s="92"/>
      <c r="I233" s="92"/>
      <c r="J233" s="92"/>
      <c r="K233" s="92"/>
    </row>
    <row r="234" spans="1:11" s="67" customFormat="1" ht="17.100000000000001" customHeight="1" x14ac:dyDescent="0.25">
      <c r="A234" s="89"/>
      <c r="B234" s="90"/>
      <c r="C234" s="89"/>
      <c r="D234" s="91"/>
      <c r="E234" s="91"/>
      <c r="F234" s="92"/>
      <c r="G234" s="92"/>
      <c r="H234" s="92"/>
      <c r="I234" s="92"/>
      <c r="J234" s="92"/>
      <c r="K234" s="92"/>
    </row>
    <row r="235" spans="1:11" s="67" customFormat="1" ht="17.100000000000001" customHeight="1" x14ac:dyDescent="0.25">
      <c r="A235" s="89"/>
      <c r="B235" s="90"/>
      <c r="C235" s="89"/>
      <c r="D235" s="91"/>
      <c r="E235" s="91"/>
      <c r="F235" s="92"/>
      <c r="G235" s="92"/>
      <c r="H235" s="92"/>
      <c r="I235" s="92"/>
      <c r="J235" s="92"/>
      <c r="K235" s="92"/>
    </row>
    <row r="236" spans="1:11" s="67" customFormat="1" ht="17.100000000000001" customHeight="1" x14ac:dyDescent="0.25">
      <c r="A236" s="89"/>
      <c r="B236" s="90"/>
      <c r="C236" s="89"/>
      <c r="D236" s="91"/>
      <c r="E236" s="91"/>
      <c r="F236" s="92"/>
      <c r="G236" s="92"/>
      <c r="H236" s="92"/>
      <c r="I236" s="92"/>
      <c r="J236" s="92"/>
      <c r="K236" s="92"/>
    </row>
    <row r="237" spans="1:11" s="67" customFormat="1" ht="17.100000000000001" customHeight="1" x14ac:dyDescent="0.25">
      <c r="A237" s="89"/>
      <c r="B237" s="90"/>
      <c r="C237" s="89"/>
      <c r="D237" s="91"/>
      <c r="E237" s="91"/>
      <c r="F237" s="92"/>
      <c r="G237" s="92"/>
      <c r="H237" s="92"/>
      <c r="I237" s="92"/>
      <c r="J237" s="92"/>
      <c r="K237" s="92"/>
    </row>
    <row r="238" spans="1:11" s="67" customFormat="1" ht="17.100000000000001" customHeight="1" x14ac:dyDescent="0.25">
      <c r="A238" s="89"/>
      <c r="B238" s="90"/>
      <c r="C238" s="89"/>
      <c r="D238" s="91"/>
      <c r="E238" s="91"/>
      <c r="F238" s="92"/>
      <c r="G238" s="92"/>
      <c r="H238" s="92"/>
      <c r="I238" s="92"/>
      <c r="J238" s="92"/>
      <c r="K238" s="92"/>
    </row>
    <row r="239" spans="1:11" s="67" customFormat="1" ht="17.100000000000001" customHeight="1" x14ac:dyDescent="0.25">
      <c r="A239" s="89"/>
      <c r="B239" s="90"/>
      <c r="C239" s="89"/>
      <c r="D239" s="91"/>
      <c r="E239" s="91"/>
      <c r="F239" s="92"/>
      <c r="G239" s="92"/>
      <c r="H239" s="92"/>
      <c r="I239" s="92"/>
      <c r="J239" s="92"/>
      <c r="K239" s="92"/>
    </row>
    <row r="240" spans="1:11" s="67" customFormat="1" ht="17.100000000000001" customHeight="1" x14ac:dyDescent="0.25">
      <c r="A240" s="89"/>
      <c r="B240" s="90"/>
      <c r="C240" s="89"/>
      <c r="D240" s="91"/>
      <c r="E240" s="91"/>
      <c r="F240" s="92"/>
      <c r="G240" s="92"/>
      <c r="H240" s="92"/>
      <c r="I240" s="92"/>
      <c r="J240" s="92"/>
      <c r="K240" s="92"/>
    </row>
    <row r="241" spans="1:11" s="67" customFormat="1" ht="17.100000000000001" customHeight="1" x14ac:dyDescent="0.25">
      <c r="A241" s="89"/>
      <c r="B241" s="90"/>
      <c r="C241" s="89"/>
      <c r="D241" s="91"/>
      <c r="E241" s="91"/>
      <c r="F241" s="92"/>
      <c r="G241" s="92"/>
      <c r="H241" s="92"/>
      <c r="I241" s="92"/>
      <c r="J241" s="92"/>
      <c r="K241" s="92"/>
    </row>
    <row r="242" spans="1:11" s="67" customFormat="1" ht="17.100000000000001" customHeight="1" x14ac:dyDescent="0.25">
      <c r="A242" s="89"/>
      <c r="B242" s="90"/>
      <c r="C242" s="89"/>
      <c r="D242" s="91"/>
      <c r="E242" s="91"/>
      <c r="F242" s="92"/>
      <c r="G242" s="92"/>
      <c r="H242" s="92"/>
      <c r="I242" s="92"/>
      <c r="J242" s="92"/>
      <c r="K242" s="92"/>
    </row>
    <row r="243" spans="1:11" s="67" customFormat="1" ht="17.100000000000001" customHeight="1" x14ac:dyDescent="0.25">
      <c r="A243" s="89"/>
      <c r="B243" s="90"/>
      <c r="C243" s="89"/>
      <c r="D243" s="91"/>
      <c r="E243" s="91"/>
      <c r="F243" s="92"/>
      <c r="G243" s="92"/>
      <c r="H243" s="92"/>
      <c r="I243" s="92"/>
      <c r="J243" s="92"/>
      <c r="K243" s="92"/>
    </row>
    <row r="244" spans="1:11" s="67" customFormat="1" ht="17.100000000000001" customHeight="1" x14ac:dyDescent="0.25">
      <c r="A244" s="89"/>
      <c r="B244" s="90"/>
      <c r="C244" s="89"/>
      <c r="D244" s="91"/>
      <c r="E244" s="91"/>
      <c r="F244" s="92"/>
      <c r="G244" s="92"/>
      <c r="H244" s="92"/>
      <c r="I244" s="92"/>
      <c r="J244" s="92"/>
      <c r="K244" s="92"/>
    </row>
    <row r="245" spans="1:11" s="67" customFormat="1" ht="17.100000000000001" customHeight="1" x14ac:dyDescent="0.25">
      <c r="A245" s="89"/>
      <c r="B245" s="90"/>
      <c r="C245" s="89"/>
      <c r="D245" s="91"/>
      <c r="E245" s="91"/>
      <c r="F245" s="92"/>
      <c r="G245" s="92"/>
      <c r="H245" s="92"/>
      <c r="I245" s="92"/>
      <c r="J245" s="92"/>
      <c r="K245" s="92"/>
    </row>
    <row r="246" spans="1:11" s="67" customFormat="1" ht="17.100000000000001" customHeight="1" x14ac:dyDescent="0.25">
      <c r="A246" s="89"/>
      <c r="B246" s="90"/>
      <c r="C246" s="89"/>
      <c r="D246" s="91"/>
      <c r="E246" s="91"/>
      <c r="F246" s="92"/>
      <c r="G246" s="92"/>
      <c r="H246" s="92"/>
      <c r="I246" s="92"/>
      <c r="J246" s="92"/>
      <c r="K246" s="92"/>
    </row>
    <row r="247" spans="1:11" s="67" customFormat="1" ht="17.100000000000001" customHeight="1" x14ac:dyDescent="0.25">
      <c r="A247" s="89"/>
      <c r="B247" s="90"/>
      <c r="C247" s="89"/>
      <c r="D247" s="91"/>
      <c r="E247" s="91"/>
      <c r="F247" s="92"/>
      <c r="G247" s="92"/>
      <c r="H247" s="92"/>
      <c r="I247" s="92"/>
      <c r="J247" s="92"/>
      <c r="K247" s="92"/>
    </row>
    <row r="248" spans="1:11" s="67" customFormat="1" ht="17.100000000000001" customHeight="1" x14ac:dyDescent="0.25">
      <c r="A248" s="89"/>
      <c r="B248" s="90"/>
      <c r="C248" s="89"/>
      <c r="D248" s="91"/>
      <c r="E248" s="91"/>
      <c r="F248" s="92"/>
      <c r="G248" s="92"/>
      <c r="H248" s="92"/>
      <c r="I248" s="92"/>
      <c r="J248" s="92"/>
      <c r="K248" s="92"/>
    </row>
    <row r="249" spans="1:11" s="67" customFormat="1" ht="17.100000000000001" customHeight="1" x14ac:dyDescent="0.25">
      <c r="A249" s="89"/>
      <c r="B249" s="90"/>
      <c r="C249" s="89"/>
      <c r="D249" s="91"/>
      <c r="E249" s="91"/>
      <c r="F249" s="92"/>
      <c r="G249" s="92"/>
      <c r="H249" s="92"/>
      <c r="I249" s="92"/>
      <c r="J249" s="92"/>
      <c r="K249" s="92"/>
    </row>
    <row r="250" spans="1:11" s="67" customFormat="1" ht="17.100000000000001" customHeight="1" x14ac:dyDescent="0.25">
      <c r="A250" s="89"/>
      <c r="B250" s="90"/>
      <c r="C250" s="89"/>
      <c r="D250" s="91"/>
      <c r="E250" s="91"/>
      <c r="F250" s="92"/>
      <c r="G250" s="92"/>
      <c r="H250" s="92"/>
      <c r="I250" s="92"/>
      <c r="J250" s="92"/>
      <c r="K250" s="92"/>
    </row>
    <row r="251" spans="1:11" s="67" customFormat="1" ht="17.100000000000001" customHeight="1" x14ac:dyDescent="0.25">
      <c r="A251" s="89"/>
      <c r="B251" s="90"/>
      <c r="C251" s="89"/>
      <c r="D251" s="91"/>
      <c r="E251" s="91"/>
      <c r="F251" s="92"/>
      <c r="G251" s="92"/>
      <c r="H251" s="92"/>
      <c r="I251" s="92"/>
      <c r="J251" s="92"/>
      <c r="K251" s="92"/>
    </row>
    <row r="252" spans="1:11" s="67" customFormat="1" ht="17.100000000000001" customHeight="1" x14ac:dyDescent="0.25">
      <c r="A252" s="89"/>
      <c r="B252" s="90"/>
      <c r="C252" s="89"/>
      <c r="D252" s="91"/>
      <c r="E252" s="91"/>
      <c r="F252" s="92"/>
      <c r="G252" s="92"/>
      <c r="H252" s="92"/>
      <c r="I252" s="92"/>
      <c r="J252" s="92"/>
      <c r="K252" s="92"/>
    </row>
    <row r="253" spans="1:11" s="67" customFormat="1" ht="17.100000000000001" customHeight="1" x14ac:dyDescent="0.25">
      <c r="A253" s="89"/>
      <c r="B253" s="90"/>
      <c r="C253" s="89"/>
      <c r="D253" s="91"/>
      <c r="E253" s="91"/>
      <c r="F253" s="92"/>
      <c r="G253" s="92"/>
      <c r="H253" s="92"/>
      <c r="I253" s="92"/>
      <c r="J253" s="92"/>
      <c r="K253" s="92"/>
    </row>
    <row r="254" spans="1:11" s="67" customFormat="1" ht="17.100000000000001" customHeight="1" x14ac:dyDescent="0.25">
      <c r="A254" s="89"/>
      <c r="B254" s="90"/>
      <c r="C254" s="89"/>
      <c r="D254" s="91"/>
      <c r="E254" s="91"/>
      <c r="F254" s="92"/>
      <c r="G254" s="92"/>
      <c r="H254" s="92"/>
      <c r="I254" s="92"/>
      <c r="J254" s="92"/>
      <c r="K254" s="92"/>
    </row>
    <row r="255" spans="1:11" s="67" customFormat="1" ht="17.100000000000001" customHeight="1" x14ac:dyDescent="0.25">
      <c r="A255" s="89"/>
      <c r="B255" s="90"/>
      <c r="C255" s="89"/>
      <c r="D255" s="91"/>
      <c r="E255" s="91"/>
      <c r="F255" s="92"/>
      <c r="G255" s="92"/>
      <c r="H255" s="92"/>
      <c r="I255" s="92"/>
      <c r="J255" s="92"/>
      <c r="K255" s="92"/>
    </row>
    <row r="256" spans="1:11" s="67" customFormat="1" ht="17.100000000000001" customHeight="1" x14ac:dyDescent="0.25">
      <c r="A256" s="89"/>
      <c r="B256" s="90"/>
      <c r="C256" s="89"/>
      <c r="D256" s="91"/>
      <c r="E256" s="91"/>
      <c r="F256" s="92"/>
      <c r="G256" s="92"/>
      <c r="H256" s="92"/>
      <c r="I256" s="92"/>
      <c r="J256" s="92"/>
      <c r="K256" s="92"/>
    </row>
    <row r="257" spans="1:11" s="67" customFormat="1" ht="17.100000000000001" customHeight="1" x14ac:dyDescent="0.25">
      <c r="A257" s="89"/>
      <c r="B257" s="90"/>
      <c r="C257" s="89"/>
      <c r="D257" s="91"/>
      <c r="E257" s="91"/>
      <c r="F257" s="92"/>
      <c r="G257" s="92"/>
      <c r="H257" s="92"/>
      <c r="I257" s="92"/>
      <c r="J257" s="92"/>
      <c r="K257" s="92"/>
    </row>
    <row r="258" spans="1:11" s="67" customFormat="1" ht="17.100000000000001" customHeight="1" x14ac:dyDescent="0.25">
      <c r="A258" s="89"/>
      <c r="B258" s="90"/>
      <c r="C258" s="89"/>
      <c r="D258" s="91"/>
      <c r="E258" s="91"/>
      <c r="F258" s="92"/>
      <c r="G258" s="92"/>
      <c r="H258" s="92"/>
      <c r="I258" s="92"/>
      <c r="J258" s="92"/>
      <c r="K258" s="92"/>
    </row>
    <row r="259" spans="1:11" s="67" customFormat="1" ht="17.100000000000001" customHeight="1" x14ac:dyDescent="0.25">
      <c r="A259" s="89"/>
      <c r="B259" s="90"/>
      <c r="C259" s="89"/>
      <c r="D259" s="91"/>
      <c r="E259" s="91"/>
      <c r="F259" s="92"/>
      <c r="G259" s="92"/>
      <c r="H259" s="92"/>
      <c r="I259" s="92"/>
      <c r="J259" s="92"/>
      <c r="K259" s="92"/>
    </row>
    <row r="260" spans="1:11" s="67" customFormat="1" ht="17.100000000000001" customHeight="1" x14ac:dyDescent="0.25">
      <c r="A260" s="89"/>
      <c r="B260" s="90"/>
      <c r="C260" s="89"/>
      <c r="D260" s="91"/>
      <c r="E260" s="91"/>
      <c r="F260" s="92"/>
      <c r="G260" s="92"/>
      <c r="H260" s="92"/>
      <c r="I260" s="92"/>
      <c r="J260" s="92"/>
      <c r="K260" s="92"/>
    </row>
    <row r="261" spans="1:11" s="67" customFormat="1" ht="17.100000000000001" customHeight="1" x14ac:dyDescent="0.25">
      <c r="A261" s="89"/>
      <c r="B261" s="90"/>
      <c r="C261" s="89"/>
      <c r="D261" s="91"/>
      <c r="E261" s="91"/>
      <c r="F261" s="92"/>
      <c r="G261" s="92"/>
      <c r="H261" s="92"/>
      <c r="I261" s="92"/>
      <c r="J261" s="92"/>
      <c r="K261" s="92"/>
    </row>
    <row r="262" spans="1:11" s="67" customFormat="1" ht="17.100000000000001" customHeight="1" x14ac:dyDescent="0.25">
      <c r="A262" s="89"/>
      <c r="B262" s="90"/>
      <c r="C262" s="89"/>
      <c r="D262" s="91"/>
      <c r="E262" s="91"/>
      <c r="F262" s="92"/>
      <c r="G262" s="92"/>
      <c r="H262" s="92"/>
      <c r="I262" s="92"/>
      <c r="J262" s="92"/>
      <c r="K262" s="92"/>
    </row>
    <row r="263" spans="1:11" s="67" customFormat="1" ht="17.100000000000001" customHeight="1" x14ac:dyDescent="0.25">
      <c r="A263" s="89"/>
      <c r="B263" s="90"/>
      <c r="C263" s="89"/>
      <c r="D263" s="91"/>
      <c r="E263" s="91"/>
      <c r="F263" s="92"/>
      <c r="G263" s="92"/>
      <c r="H263" s="92"/>
      <c r="I263" s="92"/>
      <c r="J263" s="92"/>
      <c r="K263" s="92"/>
    </row>
    <row r="264" spans="1:11" s="67" customFormat="1" ht="17.100000000000001" customHeight="1" x14ac:dyDescent="0.25">
      <c r="A264" s="89"/>
      <c r="B264" s="90"/>
      <c r="C264" s="89"/>
      <c r="D264" s="91"/>
      <c r="E264" s="91"/>
      <c r="F264" s="92"/>
      <c r="G264" s="92"/>
      <c r="H264" s="92"/>
      <c r="I264" s="92"/>
      <c r="J264" s="92"/>
      <c r="K264" s="92"/>
    </row>
    <row r="265" spans="1:11" s="67" customFormat="1" ht="17.100000000000001" customHeight="1" x14ac:dyDescent="0.25">
      <c r="A265" s="89"/>
      <c r="B265" s="90"/>
      <c r="C265" s="89"/>
      <c r="D265" s="91"/>
      <c r="E265" s="91"/>
      <c r="F265" s="92"/>
      <c r="G265" s="92"/>
      <c r="H265" s="92"/>
      <c r="I265" s="92"/>
      <c r="J265" s="92"/>
      <c r="K265" s="92"/>
    </row>
    <row r="266" spans="1:11" s="67" customFormat="1" ht="17.100000000000001" customHeight="1" x14ac:dyDescent="0.25">
      <c r="A266" s="89"/>
      <c r="B266" s="90"/>
      <c r="C266" s="89"/>
      <c r="D266" s="91"/>
      <c r="E266" s="91"/>
      <c r="F266" s="92"/>
      <c r="G266" s="92"/>
      <c r="H266" s="92"/>
      <c r="I266" s="92"/>
      <c r="J266" s="92"/>
      <c r="K266" s="92"/>
    </row>
    <row r="267" spans="1:11" s="67" customFormat="1" ht="17.100000000000001" customHeight="1" x14ac:dyDescent="0.25">
      <c r="A267" s="89"/>
      <c r="B267" s="90"/>
      <c r="C267" s="89"/>
      <c r="D267" s="91"/>
      <c r="E267" s="91"/>
      <c r="F267" s="92"/>
      <c r="G267" s="92"/>
      <c r="H267" s="92"/>
      <c r="I267" s="92"/>
      <c r="J267" s="92"/>
      <c r="K267" s="92"/>
    </row>
    <row r="268" spans="1:11" s="67" customFormat="1" ht="17.100000000000001" customHeight="1" x14ac:dyDescent="0.25">
      <c r="A268" s="89"/>
      <c r="B268" s="90"/>
      <c r="C268" s="89"/>
      <c r="D268" s="91"/>
      <c r="E268" s="91"/>
      <c r="F268" s="92"/>
      <c r="G268" s="92"/>
      <c r="H268" s="92"/>
      <c r="I268" s="92"/>
      <c r="J268" s="92"/>
      <c r="K268" s="92"/>
    </row>
    <row r="269" spans="1:11" s="67" customFormat="1" ht="17.100000000000001" customHeight="1" x14ac:dyDescent="0.25">
      <c r="A269" s="89"/>
      <c r="B269" s="90"/>
      <c r="C269" s="89"/>
      <c r="D269" s="91"/>
      <c r="E269" s="91"/>
      <c r="F269" s="92"/>
      <c r="G269" s="92"/>
      <c r="H269" s="92"/>
      <c r="I269" s="92"/>
      <c r="J269" s="92"/>
      <c r="K269" s="92"/>
    </row>
    <row r="270" spans="1:11" s="67" customFormat="1" ht="17.100000000000001" customHeight="1" x14ac:dyDescent="0.25">
      <c r="A270" s="89"/>
      <c r="B270" s="90"/>
      <c r="C270" s="89"/>
      <c r="D270" s="91"/>
      <c r="E270" s="91"/>
      <c r="F270" s="92"/>
      <c r="G270" s="92"/>
      <c r="H270" s="92"/>
      <c r="I270" s="92"/>
      <c r="J270" s="92"/>
      <c r="K270" s="92"/>
    </row>
    <row r="271" spans="1:11" s="67" customFormat="1" ht="17.100000000000001" customHeight="1" x14ac:dyDescent="0.25">
      <c r="A271" s="89"/>
      <c r="B271" s="90"/>
      <c r="C271" s="89"/>
      <c r="D271" s="91"/>
      <c r="E271" s="91"/>
      <c r="F271" s="92"/>
      <c r="G271" s="92"/>
      <c r="H271" s="92"/>
      <c r="I271" s="92"/>
      <c r="J271" s="92"/>
      <c r="K271" s="92"/>
    </row>
    <row r="272" spans="1:11" s="67" customFormat="1" ht="17.100000000000001" customHeight="1" x14ac:dyDescent="0.25">
      <c r="A272" s="89"/>
      <c r="B272" s="90"/>
      <c r="C272" s="89"/>
      <c r="D272" s="91"/>
      <c r="E272" s="91"/>
      <c r="F272" s="92"/>
      <c r="G272" s="92"/>
      <c r="H272" s="92"/>
      <c r="I272" s="92"/>
      <c r="J272" s="92"/>
      <c r="K272" s="92"/>
    </row>
    <row r="273" spans="1:11" s="67" customFormat="1" ht="17.100000000000001" customHeight="1" x14ac:dyDescent="0.25">
      <c r="A273" s="89"/>
      <c r="B273" s="90"/>
      <c r="C273" s="89"/>
      <c r="D273" s="91"/>
      <c r="E273" s="91"/>
      <c r="F273" s="92"/>
      <c r="G273" s="92"/>
      <c r="H273" s="92"/>
      <c r="I273" s="92"/>
      <c r="J273" s="92"/>
      <c r="K273" s="92"/>
    </row>
    <row r="274" spans="1:11" s="67" customFormat="1" ht="17.100000000000001" customHeight="1" x14ac:dyDescent="0.25">
      <c r="A274" s="89"/>
      <c r="B274" s="90"/>
      <c r="C274" s="89"/>
      <c r="D274" s="91"/>
      <c r="E274" s="91"/>
      <c r="F274" s="92"/>
      <c r="G274" s="92"/>
      <c r="H274" s="92"/>
      <c r="I274" s="92"/>
      <c r="J274" s="92"/>
      <c r="K274" s="92"/>
    </row>
    <row r="275" spans="1:11" s="67" customFormat="1" ht="17.100000000000001" customHeight="1" x14ac:dyDescent="0.25">
      <c r="A275" s="89"/>
      <c r="B275" s="90"/>
      <c r="C275" s="89"/>
      <c r="D275" s="91"/>
      <c r="E275" s="91"/>
      <c r="F275" s="92"/>
      <c r="G275" s="92"/>
      <c r="H275" s="92"/>
      <c r="I275" s="92"/>
      <c r="J275" s="92"/>
      <c r="K275" s="92"/>
    </row>
    <row r="276" spans="1:11" s="67" customFormat="1" ht="17.100000000000001" customHeight="1" x14ac:dyDescent="0.25">
      <c r="A276" s="89"/>
      <c r="B276" s="90"/>
      <c r="C276" s="89"/>
      <c r="D276" s="91"/>
      <c r="E276" s="91"/>
      <c r="F276" s="92"/>
      <c r="G276" s="92"/>
      <c r="H276" s="92"/>
      <c r="I276" s="92"/>
      <c r="J276" s="92"/>
      <c r="K276" s="92"/>
    </row>
    <row r="277" spans="1:11" s="67" customFormat="1" ht="17.100000000000001" customHeight="1" x14ac:dyDescent="0.25">
      <c r="A277" s="89"/>
      <c r="B277" s="90"/>
      <c r="C277" s="89"/>
      <c r="D277" s="91"/>
      <c r="E277" s="91"/>
      <c r="F277" s="92"/>
      <c r="G277" s="92"/>
      <c r="H277" s="92"/>
      <c r="I277" s="92"/>
      <c r="J277" s="92"/>
      <c r="K277" s="92"/>
    </row>
    <row r="278" spans="1:11" s="67" customFormat="1" ht="17.100000000000001" customHeight="1" x14ac:dyDescent="0.25">
      <c r="A278" s="89"/>
      <c r="B278" s="90"/>
      <c r="C278" s="89"/>
      <c r="D278" s="91"/>
      <c r="E278" s="91"/>
      <c r="F278" s="92"/>
      <c r="G278" s="92"/>
      <c r="H278" s="92"/>
      <c r="I278" s="92"/>
      <c r="J278" s="92"/>
      <c r="K278" s="92"/>
    </row>
    <row r="279" spans="1:11" s="67" customFormat="1" ht="17.100000000000001" customHeight="1" x14ac:dyDescent="0.25">
      <c r="A279" s="89"/>
      <c r="B279" s="90"/>
      <c r="C279" s="89"/>
      <c r="D279" s="91"/>
      <c r="E279" s="91"/>
      <c r="F279" s="92"/>
      <c r="G279" s="92"/>
      <c r="H279" s="92"/>
      <c r="I279" s="92"/>
      <c r="J279" s="92"/>
      <c r="K279" s="92"/>
    </row>
    <row r="280" spans="1:11" s="67" customFormat="1" ht="17.100000000000001" customHeight="1" x14ac:dyDescent="0.25">
      <c r="A280" s="89"/>
      <c r="B280" s="90"/>
      <c r="C280" s="89"/>
      <c r="D280" s="91"/>
      <c r="E280" s="91"/>
      <c r="F280" s="92"/>
      <c r="G280" s="92"/>
      <c r="H280" s="92"/>
      <c r="I280" s="92"/>
      <c r="J280" s="92"/>
      <c r="K280" s="92"/>
    </row>
    <row r="281" spans="1:11" s="67" customFormat="1" ht="17.100000000000001" customHeight="1" x14ac:dyDescent="0.25">
      <c r="A281" s="89"/>
      <c r="B281" s="90"/>
      <c r="C281" s="89"/>
      <c r="D281" s="91"/>
      <c r="E281" s="91"/>
      <c r="F281" s="92"/>
      <c r="G281" s="92"/>
      <c r="H281" s="92"/>
      <c r="I281" s="92"/>
      <c r="J281" s="92"/>
      <c r="K281" s="92"/>
    </row>
    <row r="282" spans="1:11" s="67" customFormat="1" ht="17.100000000000001" customHeight="1" x14ac:dyDescent="0.25">
      <c r="A282" s="89"/>
      <c r="B282" s="90"/>
      <c r="C282" s="89"/>
      <c r="D282" s="91"/>
      <c r="E282" s="91"/>
      <c r="F282" s="92"/>
      <c r="G282" s="92"/>
      <c r="H282" s="92"/>
      <c r="I282" s="92"/>
      <c r="J282" s="92"/>
      <c r="K282" s="92"/>
    </row>
    <row r="283" spans="1:11" s="67" customFormat="1" ht="17.100000000000001" customHeight="1" x14ac:dyDescent="0.25">
      <c r="A283" s="89"/>
      <c r="B283" s="90"/>
      <c r="C283" s="89"/>
      <c r="D283" s="91"/>
      <c r="E283" s="91"/>
      <c r="F283" s="92"/>
      <c r="G283" s="92"/>
      <c r="H283" s="92"/>
      <c r="I283" s="92"/>
      <c r="J283" s="92"/>
      <c r="K283" s="92"/>
    </row>
    <row r="284" spans="1:11" s="67" customFormat="1" ht="17.100000000000001" customHeight="1" x14ac:dyDescent="0.25">
      <c r="A284" s="89"/>
      <c r="B284" s="90"/>
      <c r="C284" s="89"/>
      <c r="D284" s="91"/>
      <c r="E284" s="91"/>
      <c r="F284" s="92"/>
      <c r="G284" s="92"/>
      <c r="H284" s="92"/>
      <c r="I284" s="92"/>
      <c r="J284" s="92"/>
      <c r="K284" s="92"/>
    </row>
    <row r="285" spans="1:11" s="67" customFormat="1" ht="17.100000000000001" customHeight="1" x14ac:dyDescent="0.25">
      <c r="A285" s="89"/>
      <c r="B285" s="90"/>
      <c r="C285" s="89"/>
      <c r="D285" s="91"/>
      <c r="E285" s="91"/>
      <c r="F285" s="92"/>
      <c r="G285" s="92"/>
      <c r="H285" s="92"/>
      <c r="I285" s="92"/>
      <c r="J285" s="92"/>
      <c r="K285" s="92"/>
    </row>
    <row r="286" spans="1:11" s="67" customFormat="1" ht="17.100000000000001" customHeight="1" x14ac:dyDescent="0.25">
      <c r="A286" s="89"/>
      <c r="B286" s="90"/>
      <c r="C286" s="89"/>
      <c r="D286" s="91"/>
      <c r="E286" s="91"/>
      <c r="F286" s="92"/>
      <c r="G286" s="92"/>
      <c r="H286" s="92"/>
      <c r="I286" s="92"/>
      <c r="J286" s="92"/>
      <c r="K286" s="92"/>
    </row>
    <row r="287" spans="1:11" s="67" customFormat="1" ht="17.100000000000001" customHeight="1" x14ac:dyDescent="0.25">
      <c r="A287" s="89"/>
      <c r="B287" s="90"/>
      <c r="C287" s="89"/>
      <c r="D287" s="91"/>
      <c r="E287" s="91"/>
      <c r="F287" s="92"/>
      <c r="G287" s="92"/>
      <c r="H287" s="92"/>
      <c r="I287" s="92"/>
      <c r="J287" s="92"/>
      <c r="K287" s="92"/>
    </row>
    <row r="288" spans="1:11" s="67" customFormat="1" ht="17.100000000000001" customHeight="1" x14ac:dyDescent="0.25">
      <c r="A288" s="89"/>
      <c r="B288" s="90"/>
      <c r="C288" s="89"/>
      <c r="D288" s="91"/>
      <c r="E288" s="91"/>
      <c r="F288" s="92"/>
      <c r="G288" s="92"/>
      <c r="H288" s="92"/>
      <c r="I288" s="92"/>
      <c r="J288" s="92"/>
      <c r="K288" s="92"/>
    </row>
    <row r="289" spans="1:11" s="67" customFormat="1" ht="17.100000000000001" customHeight="1" x14ac:dyDescent="0.25">
      <c r="A289" s="89"/>
      <c r="B289" s="90"/>
      <c r="C289" s="89"/>
      <c r="D289" s="91"/>
      <c r="E289" s="91"/>
      <c r="F289" s="92"/>
      <c r="G289" s="92"/>
      <c r="H289" s="92"/>
      <c r="I289" s="92"/>
      <c r="J289" s="92"/>
      <c r="K289" s="92"/>
    </row>
    <row r="290" spans="1:11" s="67" customFormat="1" ht="17.100000000000001" customHeight="1" x14ac:dyDescent="0.25">
      <c r="A290" s="89"/>
      <c r="B290" s="90"/>
      <c r="C290" s="89"/>
      <c r="D290" s="91"/>
      <c r="E290" s="91"/>
      <c r="F290" s="92"/>
      <c r="G290" s="92"/>
      <c r="H290" s="92"/>
      <c r="I290" s="92"/>
      <c r="J290" s="92"/>
      <c r="K290" s="92"/>
    </row>
    <row r="291" spans="1:11" s="67" customFormat="1" ht="17.100000000000001" customHeight="1" x14ac:dyDescent="0.25">
      <c r="A291" s="89"/>
      <c r="B291" s="90"/>
      <c r="C291" s="89"/>
      <c r="D291" s="91"/>
      <c r="E291" s="91"/>
      <c r="F291" s="92"/>
      <c r="G291" s="92"/>
      <c r="H291" s="92"/>
      <c r="I291" s="92"/>
      <c r="J291" s="92"/>
      <c r="K291" s="92"/>
    </row>
    <row r="292" spans="1:11" s="67" customFormat="1" ht="17.100000000000001" customHeight="1" x14ac:dyDescent="0.25">
      <c r="A292" s="89"/>
      <c r="B292" s="90"/>
      <c r="C292" s="89"/>
      <c r="D292" s="91"/>
      <c r="E292" s="91"/>
      <c r="F292" s="92"/>
      <c r="G292" s="92"/>
      <c r="H292" s="92"/>
      <c r="I292" s="92"/>
      <c r="J292" s="92"/>
      <c r="K292" s="92"/>
    </row>
    <row r="293" spans="1:11" s="67" customFormat="1" ht="17.100000000000001" customHeight="1" x14ac:dyDescent="0.25">
      <c r="A293" s="89"/>
      <c r="B293" s="90"/>
      <c r="C293" s="89"/>
      <c r="D293" s="91"/>
      <c r="E293" s="91"/>
      <c r="F293" s="92"/>
      <c r="G293" s="92"/>
      <c r="H293" s="92"/>
      <c r="I293" s="92"/>
      <c r="J293" s="92"/>
      <c r="K293" s="92"/>
    </row>
    <row r="294" spans="1:11" s="67" customFormat="1" ht="17.100000000000001" customHeight="1" x14ac:dyDescent="0.25">
      <c r="A294" s="89"/>
      <c r="B294" s="90"/>
      <c r="C294" s="89"/>
      <c r="D294" s="91"/>
      <c r="E294" s="91"/>
      <c r="F294" s="92"/>
      <c r="G294" s="92"/>
      <c r="H294" s="92"/>
      <c r="I294" s="92"/>
      <c r="J294" s="92"/>
      <c r="K294" s="92"/>
    </row>
    <row r="295" spans="1:11" s="67" customFormat="1" ht="17.100000000000001" customHeight="1" x14ac:dyDescent="0.25">
      <c r="A295" s="89"/>
      <c r="B295" s="90"/>
      <c r="C295" s="89"/>
      <c r="D295" s="91"/>
      <c r="E295" s="91"/>
      <c r="F295" s="92"/>
      <c r="G295" s="92"/>
      <c r="H295" s="92"/>
      <c r="I295" s="92"/>
      <c r="J295" s="92"/>
      <c r="K295" s="92"/>
    </row>
    <row r="296" spans="1:11" s="67" customFormat="1" ht="17.100000000000001" customHeight="1" x14ac:dyDescent="0.25">
      <c r="A296" s="89"/>
      <c r="B296" s="90"/>
      <c r="C296" s="89"/>
      <c r="D296" s="91"/>
      <c r="E296" s="91"/>
      <c r="F296" s="92"/>
      <c r="G296" s="92"/>
      <c r="H296" s="92"/>
      <c r="I296" s="92"/>
      <c r="J296" s="92"/>
      <c r="K296" s="92"/>
    </row>
    <row r="297" spans="1:11" s="67" customFormat="1" ht="17.100000000000001" customHeight="1" x14ac:dyDescent="0.25">
      <c r="A297" s="89"/>
      <c r="B297" s="90"/>
      <c r="C297" s="89"/>
      <c r="D297" s="91"/>
      <c r="E297" s="91"/>
      <c r="F297" s="92"/>
      <c r="G297" s="92"/>
      <c r="H297" s="92"/>
      <c r="I297" s="92"/>
      <c r="J297" s="92"/>
      <c r="K297" s="92"/>
    </row>
    <row r="298" spans="1:11" s="67" customFormat="1" ht="17.100000000000001" customHeight="1" x14ac:dyDescent="0.25">
      <c r="A298" s="89"/>
      <c r="B298" s="90"/>
      <c r="C298" s="89"/>
      <c r="D298" s="91"/>
      <c r="E298" s="91"/>
      <c r="F298" s="92"/>
      <c r="G298" s="92"/>
      <c r="H298" s="92"/>
      <c r="I298" s="92"/>
      <c r="J298" s="92"/>
      <c r="K298" s="92"/>
    </row>
    <row r="299" spans="1:11" s="67" customFormat="1" ht="17.100000000000001" customHeight="1" x14ac:dyDescent="0.25">
      <c r="A299" s="89"/>
      <c r="B299" s="90"/>
      <c r="C299" s="89"/>
      <c r="D299" s="91"/>
      <c r="E299" s="91"/>
      <c r="F299" s="92"/>
      <c r="G299" s="92"/>
      <c r="H299" s="92"/>
      <c r="I299" s="92"/>
      <c r="J299" s="92"/>
      <c r="K299" s="92"/>
    </row>
    <row r="300" spans="1:11" s="67" customFormat="1" ht="17.100000000000001" customHeight="1" x14ac:dyDescent="0.25">
      <c r="A300" s="89"/>
      <c r="B300" s="90"/>
      <c r="C300" s="89"/>
      <c r="D300" s="91"/>
      <c r="E300" s="91"/>
      <c r="F300" s="92"/>
      <c r="G300" s="92"/>
      <c r="H300" s="92"/>
      <c r="I300" s="92"/>
      <c r="J300" s="92"/>
      <c r="K300" s="92"/>
    </row>
    <row r="301" spans="1:11" s="67" customFormat="1" ht="17.100000000000001" customHeight="1" x14ac:dyDescent="0.25">
      <c r="A301" s="89"/>
      <c r="B301" s="90"/>
      <c r="C301" s="89"/>
      <c r="D301" s="91"/>
      <c r="E301" s="91"/>
      <c r="F301" s="92"/>
      <c r="G301" s="92"/>
      <c r="H301" s="92"/>
      <c r="I301" s="92"/>
      <c r="J301" s="92"/>
      <c r="K301" s="92"/>
    </row>
    <row r="302" spans="1:11" s="67" customFormat="1" ht="17.100000000000001" customHeight="1" x14ac:dyDescent="0.25">
      <c r="A302" s="89"/>
      <c r="B302" s="90"/>
      <c r="C302" s="89"/>
      <c r="D302" s="91"/>
      <c r="E302" s="91"/>
      <c r="F302" s="92"/>
      <c r="G302" s="92"/>
      <c r="H302" s="92"/>
      <c r="I302" s="92"/>
      <c r="J302" s="92"/>
      <c r="K302" s="92"/>
    </row>
    <row r="303" spans="1:11" s="67" customFormat="1" ht="17.100000000000001" customHeight="1" x14ac:dyDescent="0.25">
      <c r="A303" s="89"/>
      <c r="B303" s="90"/>
      <c r="C303" s="89"/>
      <c r="D303" s="91"/>
      <c r="E303" s="91"/>
      <c r="F303" s="92"/>
      <c r="G303" s="92"/>
      <c r="H303" s="92"/>
      <c r="I303" s="92"/>
      <c r="J303" s="92"/>
      <c r="K303" s="92"/>
    </row>
    <row r="304" spans="1:11" s="67" customFormat="1" ht="17.100000000000001" customHeight="1" x14ac:dyDescent="0.25">
      <c r="A304" s="89"/>
      <c r="B304" s="90"/>
      <c r="C304" s="89"/>
      <c r="D304" s="91"/>
      <c r="E304" s="92"/>
      <c r="F304" s="92"/>
      <c r="G304" s="92"/>
      <c r="H304" s="92"/>
      <c r="I304" s="92"/>
      <c r="J304" s="92"/>
      <c r="K304" s="92"/>
    </row>
    <row r="305" spans="1:11" s="67" customFormat="1" ht="17.100000000000001" customHeight="1" x14ac:dyDescent="0.25">
      <c r="A305" s="89"/>
      <c r="B305" s="90"/>
      <c r="C305" s="89"/>
      <c r="D305" s="91"/>
      <c r="E305" s="92"/>
      <c r="F305" s="92"/>
      <c r="G305" s="92"/>
      <c r="H305" s="92"/>
      <c r="I305" s="92"/>
      <c r="J305" s="92"/>
      <c r="K305" s="92"/>
    </row>
    <row r="306" spans="1:11" s="67" customFormat="1" ht="17.100000000000001" customHeight="1" x14ac:dyDescent="0.25">
      <c r="A306" s="89"/>
      <c r="B306" s="90"/>
      <c r="C306" s="89"/>
      <c r="D306" s="91"/>
      <c r="E306" s="92"/>
      <c r="F306" s="92"/>
      <c r="G306" s="92"/>
      <c r="H306" s="92"/>
      <c r="I306" s="92"/>
      <c r="J306" s="92"/>
      <c r="K306" s="92"/>
    </row>
    <row r="307" spans="1:11" s="67" customFormat="1" ht="17.100000000000001" customHeight="1" x14ac:dyDescent="0.25">
      <c r="A307" s="89"/>
      <c r="B307" s="90"/>
      <c r="C307" s="89"/>
      <c r="D307" s="91"/>
      <c r="E307" s="92"/>
      <c r="F307" s="92"/>
      <c r="G307" s="92"/>
      <c r="H307" s="92"/>
      <c r="I307" s="92"/>
      <c r="J307" s="92"/>
      <c r="K307" s="92"/>
    </row>
    <row r="308" spans="1:11" s="67" customFormat="1" ht="17.100000000000001" customHeight="1" x14ac:dyDescent="0.25">
      <c r="A308" s="89"/>
      <c r="B308" s="90"/>
      <c r="C308" s="89"/>
      <c r="D308" s="91"/>
      <c r="E308" s="92"/>
      <c r="F308" s="92"/>
      <c r="G308" s="92"/>
      <c r="H308" s="92"/>
      <c r="I308" s="92"/>
      <c r="J308" s="92"/>
      <c r="K308" s="92"/>
    </row>
    <row r="309" spans="1:11" s="67" customFormat="1" ht="17.100000000000001" customHeight="1" x14ac:dyDescent="0.25">
      <c r="A309" s="89"/>
      <c r="B309" s="90"/>
      <c r="C309" s="89"/>
      <c r="D309" s="91"/>
      <c r="E309" s="92"/>
      <c r="F309" s="92"/>
      <c r="G309" s="92"/>
      <c r="H309" s="92"/>
      <c r="I309" s="92"/>
      <c r="J309" s="92"/>
      <c r="K309" s="92"/>
    </row>
    <row r="310" spans="1:11" s="67" customFormat="1" ht="17.100000000000001" customHeight="1" x14ac:dyDescent="0.25">
      <c r="A310" s="89"/>
      <c r="B310" s="90"/>
      <c r="C310" s="89"/>
      <c r="D310" s="91"/>
      <c r="E310" s="92"/>
      <c r="F310" s="92"/>
      <c r="G310" s="92"/>
      <c r="H310" s="92"/>
      <c r="I310" s="92"/>
      <c r="J310" s="92"/>
      <c r="K310" s="92"/>
    </row>
    <row r="311" spans="1:11" s="67" customFormat="1" ht="17.100000000000001" customHeight="1" x14ac:dyDescent="0.25">
      <c r="A311" s="89"/>
      <c r="B311" s="90"/>
      <c r="C311" s="89"/>
      <c r="D311" s="91"/>
      <c r="E311" s="92"/>
      <c r="F311" s="92"/>
      <c r="G311" s="92"/>
      <c r="H311" s="92"/>
      <c r="I311" s="92"/>
      <c r="J311" s="92"/>
      <c r="K311" s="92"/>
    </row>
    <row r="312" spans="1:11" s="67" customFormat="1" ht="17.100000000000001" customHeight="1" x14ac:dyDescent="0.25">
      <c r="A312" s="89"/>
      <c r="B312" s="90"/>
      <c r="C312" s="89"/>
      <c r="D312" s="91"/>
      <c r="E312" s="92"/>
      <c r="F312" s="92"/>
      <c r="G312" s="92"/>
      <c r="H312" s="92"/>
      <c r="I312" s="92"/>
      <c r="J312" s="92"/>
      <c r="K312" s="92"/>
    </row>
    <row r="313" spans="1:11" s="67" customFormat="1" ht="17.100000000000001" customHeight="1" x14ac:dyDescent="0.25">
      <c r="A313" s="89"/>
      <c r="B313" s="90"/>
      <c r="C313" s="89"/>
      <c r="D313" s="91"/>
      <c r="E313" s="92"/>
      <c r="F313" s="92"/>
      <c r="G313" s="92"/>
      <c r="H313" s="92"/>
      <c r="I313" s="92"/>
      <c r="J313" s="92"/>
      <c r="K313" s="92"/>
    </row>
    <row r="314" spans="1:11" s="67" customFormat="1" ht="17.100000000000001" customHeight="1" x14ac:dyDescent="0.25">
      <c r="A314" s="89"/>
      <c r="B314" s="90"/>
      <c r="C314" s="89"/>
      <c r="D314" s="91"/>
      <c r="E314" s="92"/>
      <c r="F314" s="92"/>
      <c r="G314" s="92"/>
      <c r="H314" s="92"/>
      <c r="I314" s="92"/>
      <c r="J314" s="92"/>
      <c r="K314" s="92"/>
    </row>
    <row r="315" spans="1:11" s="67" customFormat="1" ht="17.100000000000001" customHeight="1" x14ac:dyDescent="0.25">
      <c r="A315" s="89"/>
      <c r="B315" s="90"/>
      <c r="C315" s="89"/>
      <c r="D315" s="91"/>
      <c r="E315" s="92"/>
      <c r="F315" s="92"/>
      <c r="G315" s="92"/>
      <c r="H315" s="92"/>
      <c r="I315" s="92"/>
      <c r="J315" s="92"/>
      <c r="K315" s="92"/>
    </row>
    <row r="316" spans="1:11" s="66" customFormat="1" ht="17.100000000000001" customHeight="1" x14ac:dyDescent="0.25">
      <c r="A316" s="89"/>
      <c r="B316" s="90"/>
      <c r="C316" s="89"/>
      <c r="D316" s="91"/>
      <c r="E316" s="92"/>
      <c r="F316" s="92"/>
      <c r="G316" s="92"/>
      <c r="H316" s="92"/>
      <c r="I316" s="92"/>
      <c r="J316" s="92"/>
      <c r="K316" s="92"/>
    </row>
    <row r="317" spans="1:11" s="66" customFormat="1" ht="17.100000000000001" customHeight="1" x14ac:dyDescent="0.25">
      <c r="A317" s="89"/>
      <c r="B317" s="90"/>
      <c r="C317" s="89"/>
      <c r="D317" s="91"/>
      <c r="E317" s="92"/>
      <c r="F317" s="92"/>
      <c r="G317" s="92"/>
      <c r="H317" s="92"/>
      <c r="I317" s="92"/>
      <c r="J317" s="92"/>
      <c r="K317" s="92"/>
    </row>
    <row r="318" spans="1:11" s="66" customFormat="1" ht="17.100000000000001" customHeight="1" x14ac:dyDescent="0.25">
      <c r="A318" s="89"/>
      <c r="B318" s="90"/>
      <c r="C318" s="89"/>
      <c r="D318" s="91"/>
      <c r="E318" s="92"/>
      <c r="F318" s="92"/>
      <c r="G318" s="92"/>
      <c r="H318" s="92"/>
      <c r="I318" s="92"/>
      <c r="J318" s="92"/>
      <c r="K318" s="92"/>
    </row>
    <row r="319" spans="1:11" s="66" customFormat="1" ht="17.100000000000001" customHeight="1" x14ac:dyDescent="0.25">
      <c r="A319" s="89"/>
      <c r="B319" s="90"/>
      <c r="C319" s="89"/>
      <c r="D319" s="91"/>
      <c r="E319" s="92"/>
      <c r="F319" s="92"/>
      <c r="G319" s="92"/>
      <c r="H319" s="92"/>
      <c r="I319" s="92"/>
      <c r="J319" s="92"/>
      <c r="K319" s="92"/>
    </row>
    <row r="320" spans="1:11" s="66" customFormat="1" ht="17.100000000000001" customHeight="1" x14ac:dyDescent="0.25">
      <c r="A320" s="89"/>
      <c r="B320" s="90"/>
      <c r="C320" s="89"/>
      <c r="D320" s="91"/>
      <c r="E320" s="92"/>
      <c r="F320" s="92"/>
      <c r="G320" s="92"/>
      <c r="H320" s="92"/>
      <c r="I320" s="92"/>
      <c r="J320" s="92"/>
      <c r="K320" s="92"/>
    </row>
    <row r="321" spans="1:11" s="66" customFormat="1" ht="17.100000000000001" customHeight="1" x14ac:dyDescent="0.25">
      <c r="A321" s="89"/>
      <c r="B321" s="90"/>
      <c r="C321" s="89"/>
      <c r="D321" s="91"/>
      <c r="E321" s="92"/>
      <c r="F321" s="92"/>
      <c r="G321" s="92"/>
      <c r="H321" s="92"/>
      <c r="I321" s="92"/>
      <c r="J321" s="92"/>
      <c r="K321" s="92"/>
    </row>
    <row r="322" spans="1:11" s="66" customFormat="1" ht="17.100000000000001" customHeight="1" x14ac:dyDescent="0.25">
      <c r="A322" s="89"/>
      <c r="B322" s="90"/>
      <c r="C322" s="89"/>
      <c r="D322" s="91"/>
      <c r="E322" s="92"/>
      <c r="F322" s="92"/>
      <c r="G322" s="92"/>
      <c r="H322" s="92"/>
      <c r="I322" s="92"/>
      <c r="J322" s="92"/>
      <c r="K322" s="92"/>
    </row>
    <row r="323" spans="1:11" s="66" customFormat="1" ht="17.100000000000001" customHeight="1" x14ac:dyDescent="0.25">
      <c r="A323" s="89"/>
      <c r="B323" s="90"/>
      <c r="C323" s="89"/>
      <c r="D323" s="91"/>
      <c r="E323" s="92"/>
      <c r="F323" s="92"/>
      <c r="G323" s="92"/>
      <c r="H323" s="92"/>
      <c r="I323" s="92"/>
      <c r="J323" s="92"/>
      <c r="K323" s="92"/>
    </row>
    <row r="324" spans="1:11" s="66" customFormat="1" ht="17.100000000000001" customHeight="1" x14ac:dyDescent="0.25">
      <c r="A324" s="89"/>
      <c r="B324" s="90"/>
      <c r="C324" s="89"/>
      <c r="D324" s="91"/>
      <c r="E324" s="92"/>
      <c r="F324" s="92"/>
      <c r="G324" s="92"/>
      <c r="H324" s="92"/>
      <c r="I324" s="92"/>
      <c r="J324" s="92"/>
      <c r="K324" s="92"/>
    </row>
    <row r="325" spans="1:11" s="66" customFormat="1" ht="17.100000000000001" customHeight="1" x14ac:dyDescent="0.25">
      <c r="A325" s="89"/>
      <c r="B325" s="90"/>
      <c r="C325" s="89"/>
      <c r="D325" s="91"/>
      <c r="E325" s="92"/>
      <c r="F325" s="92"/>
      <c r="G325" s="92"/>
      <c r="H325" s="92"/>
      <c r="I325" s="92"/>
      <c r="J325" s="92"/>
      <c r="K325" s="92"/>
    </row>
    <row r="326" spans="1:11" s="66" customFormat="1" ht="17.100000000000001" customHeight="1" x14ac:dyDescent="0.25">
      <c r="A326" s="89"/>
      <c r="B326" s="90"/>
      <c r="C326" s="89"/>
      <c r="D326" s="91"/>
      <c r="E326" s="92"/>
      <c r="F326" s="92"/>
      <c r="G326" s="92"/>
      <c r="H326" s="92"/>
      <c r="I326" s="92"/>
      <c r="J326" s="92"/>
      <c r="K326" s="92"/>
    </row>
    <row r="327" spans="1:11" s="66" customFormat="1" ht="17.100000000000001" customHeight="1" x14ac:dyDescent="0.25">
      <c r="A327" s="89"/>
      <c r="B327" s="90"/>
      <c r="C327" s="89"/>
      <c r="D327" s="91"/>
      <c r="E327" s="92"/>
      <c r="F327" s="92"/>
      <c r="G327" s="92"/>
      <c r="H327" s="92"/>
      <c r="I327" s="92"/>
      <c r="J327" s="92"/>
      <c r="K327" s="92"/>
    </row>
    <row r="328" spans="1:11" s="66" customFormat="1" ht="17.100000000000001" customHeight="1" x14ac:dyDescent="0.25">
      <c r="A328" s="89"/>
      <c r="B328" s="90"/>
      <c r="C328" s="89"/>
      <c r="D328" s="91"/>
      <c r="E328" s="92"/>
      <c r="F328" s="92"/>
      <c r="G328" s="92"/>
      <c r="H328" s="92"/>
      <c r="I328" s="92"/>
      <c r="J328" s="92"/>
      <c r="K328" s="92"/>
    </row>
    <row r="329" spans="1:11" s="66" customFormat="1" ht="17.100000000000001" customHeight="1" x14ac:dyDescent="0.25">
      <c r="A329" s="89"/>
      <c r="B329" s="90"/>
      <c r="C329" s="89"/>
      <c r="D329" s="91"/>
      <c r="E329" s="92"/>
      <c r="F329" s="92"/>
      <c r="G329" s="92"/>
      <c r="H329" s="92"/>
      <c r="I329" s="92"/>
      <c r="J329" s="92"/>
      <c r="K329" s="92"/>
    </row>
    <row r="330" spans="1:11" s="66" customFormat="1" ht="17.100000000000001" customHeight="1" x14ac:dyDescent="0.25">
      <c r="A330" s="89"/>
      <c r="B330" s="90"/>
      <c r="C330" s="89"/>
      <c r="D330" s="91"/>
      <c r="E330" s="92"/>
      <c r="F330" s="92"/>
      <c r="G330" s="92"/>
      <c r="H330" s="92"/>
      <c r="I330" s="92"/>
      <c r="J330" s="92"/>
      <c r="K330" s="92"/>
    </row>
    <row r="331" spans="1:11" s="66" customFormat="1" ht="17.100000000000001" customHeight="1" x14ac:dyDescent="0.25">
      <c r="A331" s="89"/>
      <c r="B331" s="90"/>
      <c r="C331" s="89"/>
      <c r="D331" s="91"/>
      <c r="E331" s="92"/>
      <c r="F331" s="92"/>
      <c r="G331" s="92"/>
      <c r="H331" s="92"/>
      <c r="I331" s="92"/>
      <c r="J331" s="92"/>
      <c r="K331" s="92"/>
    </row>
    <row r="332" spans="1:11" s="66" customFormat="1" ht="17.100000000000001" customHeight="1" x14ac:dyDescent="0.25">
      <c r="A332" s="89"/>
      <c r="B332" s="90"/>
      <c r="C332" s="89"/>
      <c r="D332" s="91"/>
      <c r="E332" s="92"/>
      <c r="F332" s="92"/>
      <c r="G332" s="92"/>
      <c r="H332" s="92"/>
      <c r="I332" s="92"/>
      <c r="J332" s="92"/>
      <c r="K332" s="92"/>
    </row>
    <row r="333" spans="1:11" s="66" customFormat="1" ht="17.100000000000001" customHeight="1" x14ac:dyDescent="0.25">
      <c r="A333" s="89"/>
      <c r="B333" s="90"/>
      <c r="C333" s="89"/>
      <c r="D333" s="91"/>
      <c r="E333" s="92"/>
      <c r="F333" s="92"/>
      <c r="G333" s="92"/>
      <c r="H333" s="92"/>
      <c r="I333" s="92"/>
      <c r="J333" s="92"/>
      <c r="K333" s="92"/>
    </row>
    <row r="334" spans="1:11" s="66" customFormat="1" ht="17.100000000000001" customHeight="1" x14ac:dyDescent="0.25">
      <c r="A334" s="89"/>
      <c r="B334" s="90"/>
      <c r="C334" s="89"/>
      <c r="D334" s="91"/>
      <c r="E334" s="92"/>
      <c r="F334" s="92"/>
      <c r="G334" s="92"/>
      <c r="H334" s="92"/>
      <c r="I334" s="92"/>
      <c r="J334" s="92"/>
      <c r="K334" s="92"/>
    </row>
    <row r="335" spans="1:11" s="66" customFormat="1" ht="17.100000000000001" customHeight="1" x14ac:dyDescent="0.25">
      <c r="A335" s="89"/>
      <c r="B335" s="90"/>
      <c r="C335" s="89"/>
      <c r="D335" s="91"/>
      <c r="E335" s="92"/>
      <c r="F335" s="92"/>
      <c r="G335" s="92"/>
      <c r="H335" s="92"/>
      <c r="I335" s="92"/>
      <c r="J335" s="92"/>
      <c r="K335" s="92"/>
    </row>
    <row r="336" spans="1:11" s="66" customFormat="1" ht="17.100000000000001" customHeight="1" x14ac:dyDescent="0.25">
      <c r="A336" s="89"/>
      <c r="B336" s="90"/>
      <c r="C336" s="89"/>
      <c r="D336" s="91"/>
      <c r="E336" s="92"/>
      <c r="F336" s="92"/>
      <c r="G336" s="92"/>
      <c r="H336" s="92"/>
      <c r="I336" s="92"/>
      <c r="J336" s="92"/>
      <c r="K336" s="92"/>
    </row>
    <row r="337" spans="1:11" s="66" customFormat="1" ht="17.100000000000001" customHeight="1" x14ac:dyDescent="0.25">
      <c r="A337" s="89"/>
      <c r="B337" s="90"/>
      <c r="C337" s="89"/>
      <c r="D337" s="91"/>
      <c r="E337" s="92"/>
      <c r="F337" s="92"/>
      <c r="G337" s="92"/>
      <c r="H337" s="92"/>
      <c r="I337" s="92"/>
      <c r="J337" s="92"/>
      <c r="K337" s="92"/>
    </row>
    <row r="338" spans="1:11" s="66" customFormat="1" ht="17.100000000000001" customHeight="1" x14ac:dyDescent="0.25">
      <c r="A338" s="89"/>
      <c r="B338" s="90"/>
      <c r="C338" s="89"/>
      <c r="D338" s="91"/>
      <c r="E338" s="92"/>
      <c r="F338" s="92"/>
      <c r="G338" s="92"/>
      <c r="H338" s="92"/>
      <c r="I338" s="92"/>
      <c r="J338" s="92"/>
      <c r="K338" s="92"/>
    </row>
    <row r="339" spans="1:11" s="66" customFormat="1" ht="17.100000000000001" customHeight="1" x14ac:dyDescent="0.25">
      <c r="A339" s="89"/>
      <c r="B339" s="90"/>
      <c r="C339" s="89"/>
      <c r="D339" s="91"/>
      <c r="E339" s="92"/>
      <c r="F339" s="92"/>
      <c r="G339" s="92"/>
      <c r="H339" s="92"/>
      <c r="I339" s="92"/>
      <c r="J339" s="92"/>
      <c r="K339" s="92"/>
    </row>
    <row r="340" spans="1:11" s="66" customFormat="1" ht="17.100000000000001" customHeight="1" x14ac:dyDescent="0.25">
      <c r="A340" s="89"/>
      <c r="B340" s="90"/>
      <c r="C340" s="89"/>
      <c r="D340" s="91"/>
      <c r="E340" s="92"/>
      <c r="F340" s="92"/>
      <c r="G340" s="92"/>
      <c r="H340" s="92"/>
      <c r="I340" s="92"/>
      <c r="J340" s="92"/>
      <c r="K340" s="92"/>
    </row>
    <row r="341" spans="1:11" s="66" customFormat="1" ht="17.100000000000001" customHeight="1" x14ac:dyDescent="0.25">
      <c r="A341" s="89"/>
      <c r="B341" s="90"/>
      <c r="C341" s="89"/>
      <c r="D341" s="91"/>
      <c r="E341" s="92"/>
      <c r="F341" s="92"/>
      <c r="G341" s="92"/>
      <c r="H341" s="92"/>
      <c r="I341" s="92"/>
      <c r="J341" s="92"/>
      <c r="K341" s="92"/>
    </row>
    <row r="342" spans="1:11" s="66" customFormat="1" ht="17.100000000000001" customHeight="1" x14ac:dyDescent="0.25">
      <c r="A342" s="89"/>
      <c r="B342" s="90"/>
      <c r="C342" s="89"/>
      <c r="D342" s="91"/>
      <c r="E342" s="92"/>
      <c r="F342" s="92"/>
      <c r="G342" s="92"/>
      <c r="H342" s="92"/>
      <c r="I342" s="92"/>
      <c r="J342" s="92"/>
      <c r="K342" s="92"/>
    </row>
    <row r="343" spans="1:11" s="66" customFormat="1" ht="17.100000000000001" customHeight="1" x14ac:dyDescent="0.25">
      <c r="A343" s="89"/>
      <c r="B343" s="90"/>
      <c r="C343" s="89"/>
      <c r="D343" s="91"/>
      <c r="E343" s="92"/>
      <c r="F343" s="92"/>
      <c r="G343" s="92"/>
      <c r="H343" s="92"/>
      <c r="I343" s="92"/>
      <c r="J343" s="92"/>
      <c r="K343" s="92"/>
    </row>
    <row r="344" spans="1:11" s="66" customFormat="1" ht="17.100000000000001" customHeight="1" x14ac:dyDescent="0.25">
      <c r="A344" s="89"/>
      <c r="B344" s="90"/>
      <c r="C344" s="89"/>
      <c r="D344" s="91"/>
      <c r="E344" s="92"/>
      <c r="F344" s="92"/>
      <c r="G344" s="92"/>
      <c r="H344" s="92"/>
      <c r="I344" s="92"/>
      <c r="J344" s="92"/>
      <c r="K344" s="92"/>
    </row>
    <row r="345" spans="1:11" s="66" customFormat="1" ht="17.100000000000001" customHeight="1" x14ac:dyDescent="0.25">
      <c r="A345" s="89"/>
      <c r="B345" s="90"/>
      <c r="C345" s="89"/>
      <c r="D345" s="91"/>
      <c r="E345" s="92"/>
      <c r="F345" s="92"/>
      <c r="G345" s="92"/>
      <c r="H345" s="92"/>
      <c r="I345" s="92"/>
      <c r="J345" s="92"/>
      <c r="K345" s="92"/>
    </row>
    <row r="346" spans="1:11" s="66" customFormat="1" ht="17.100000000000001" customHeight="1" x14ac:dyDescent="0.25">
      <c r="A346" s="89"/>
      <c r="B346" s="90"/>
      <c r="C346" s="89"/>
      <c r="D346" s="91"/>
      <c r="E346" s="92"/>
      <c r="F346" s="92"/>
      <c r="G346" s="92"/>
      <c r="H346" s="92"/>
      <c r="I346" s="92"/>
      <c r="J346" s="92"/>
      <c r="K346" s="92"/>
    </row>
    <row r="347" spans="1:11" s="66" customFormat="1" ht="17.100000000000001" customHeight="1" x14ac:dyDescent="0.25">
      <c r="A347" s="89"/>
      <c r="B347" s="90"/>
      <c r="C347" s="89"/>
      <c r="D347" s="91"/>
      <c r="E347" s="92"/>
      <c r="F347" s="92"/>
      <c r="G347" s="92"/>
      <c r="H347" s="92"/>
      <c r="I347" s="92"/>
      <c r="J347" s="92"/>
      <c r="K347" s="92"/>
    </row>
    <row r="348" spans="1:11" s="66" customFormat="1" ht="17.100000000000001" customHeight="1" x14ac:dyDescent="0.25">
      <c r="A348" s="89"/>
      <c r="B348" s="90"/>
      <c r="C348" s="89"/>
      <c r="D348" s="91"/>
      <c r="E348" s="92"/>
      <c r="F348" s="92"/>
      <c r="G348" s="92"/>
      <c r="H348" s="92"/>
      <c r="I348" s="92"/>
      <c r="J348" s="92"/>
      <c r="K348" s="92"/>
    </row>
    <row r="349" spans="1:11" s="66" customFormat="1" ht="17.100000000000001" customHeight="1" x14ac:dyDescent="0.25">
      <c r="A349" s="89"/>
      <c r="B349" s="90"/>
      <c r="C349" s="89"/>
      <c r="D349" s="91"/>
      <c r="E349" s="92"/>
      <c r="F349" s="92"/>
      <c r="G349" s="92"/>
      <c r="H349" s="92"/>
      <c r="I349" s="92"/>
      <c r="J349" s="92"/>
      <c r="K349" s="92"/>
    </row>
    <row r="350" spans="1:11" s="66" customFormat="1" ht="17.100000000000001" customHeight="1" x14ac:dyDescent="0.25">
      <c r="A350" s="89"/>
      <c r="B350" s="90"/>
      <c r="C350" s="89"/>
      <c r="D350" s="91"/>
      <c r="E350" s="92"/>
      <c r="F350" s="92"/>
      <c r="G350" s="92"/>
      <c r="H350" s="92"/>
      <c r="I350" s="92"/>
      <c r="J350" s="92"/>
      <c r="K350" s="92"/>
    </row>
    <row r="351" spans="1:11" s="66" customFormat="1" ht="17.100000000000001" customHeight="1" x14ac:dyDescent="0.25">
      <c r="A351" s="89"/>
      <c r="B351" s="90"/>
      <c r="C351" s="89"/>
      <c r="D351" s="91"/>
      <c r="E351" s="92"/>
      <c r="F351" s="92"/>
      <c r="G351" s="92"/>
      <c r="H351" s="92"/>
      <c r="I351" s="92"/>
      <c r="J351" s="92"/>
      <c r="K351" s="92"/>
    </row>
    <row r="352" spans="1:11" s="66" customFormat="1" ht="17.100000000000001" customHeight="1" x14ac:dyDescent="0.25">
      <c r="A352" s="89"/>
      <c r="B352" s="90"/>
      <c r="C352" s="89"/>
      <c r="D352" s="91"/>
      <c r="E352" s="92"/>
      <c r="F352" s="92"/>
      <c r="G352" s="92"/>
      <c r="H352" s="92"/>
      <c r="I352" s="92"/>
      <c r="J352" s="92"/>
      <c r="K352" s="92"/>
    </row>
    <row r="353" spans="1:11" s="66" customFormat="1" ht="17.100000000000001" customHeight="1" x14ac:dyDescent="0.25">
      <c r="A353" s="89"/>
      <c r="B353" s="90"/>
      <c r="C353" s="89"/>
      <c r="D353" s="91"/>
      <c r="E353" s="92"/>
      <c r="F353" s="92"/>
      <c r="G353" s="92"/>
      <c r="H353" s="92"/>
      <c r="I353" s="92"/>
      <c r="J353" s="92"/>
      <c r="K353" s="92"/>
    </row>
    <row r="354" spans="1:11" s="66" customFormat="1" ht="17.100000000000001" customHeight="1" x14ac:dyDescent="0.25">
      <c r="A354" s="89"/>
      <c r="B354" s="90"/>
      <c r="C354" s="89"/>
      <c r="D354" s="91"/>
      <c r="E354" s="92"/>
      <c r="F354" s="92"/>
      <c r="G354" s="92"/>
      <c r="H354" s="92"/>
      <c r="I354" s="92"/>
      <c r="J354" s="92"/>
      <c r="K354" s="92"/>
    </row>
    <row r="355" spans="1:11" s="66" customFormat="1" ht="17.100000000000001" customHeight="1" x14ac:dyDescent="0.25">
      <c r="A355" s="89"/>
      <c r="B355" s="90"/>
      <c r="C355" s="89"/>
      <c r="D355" s="91"/>
      <c r="E355" s="92"/>
      <c r="F355" s="92"/>
      <c r="G355" s="92"/>
      <c r="H355" s="92"/>
      <c r="I355" s="92"/>
      <c r="J355" s="92"/>
      <c r="K355" s="92"/>
    </row>
    <row r="356" spans="1:11" s="66" customFormat="1" ht="17.100000000000001" customHeight="1" x14ac:dyDescent="0.25">
      <c r="A356" s="89"/>
      <c r="B356" s="90"/>
      <c r="C356" s="89"/>
      <c r="D356" s="91"/>
      <c r="E356" s="92"/>
      <c r="F356" s="92"/>
      <c r="G356" s="92"/>
      <c r="H356" s="92"/>
      <c r="I356" s="92"/>
      <c r="J356" s="92"/>
      <c r="K356" s="92"/>
    </row>
    <row r="357" spans="1:11" s="66" customFormat="1" ht="17.100000000000001" customHeight="1" x14ac:dyDescent="0.25">
      <c r="A357" s="89"/>
      <c r="B357" s="90"/>
      <c r="C357" s="89"/>
      <c r="D357" s="91"/>
      <c r="E357" s="92"/>
      <c r="F357" s="92"/>
      <c r="G357" s="92"/>
      <c r="H357" s="92"/>
      <c r="I357" s="92"/>
      <c r="J357" s="92"/>
      <c r="K357" s="92"/>
    </row>
    <row r="358" spans="1:11" s="66" customFormat="1" ht="17.100000000000001" customHeight="1" x14ac:dyDescent="0.25">
      <c r="A358" s="89"/>
      <c r="B358" s="90"/>
      <c r="C358" s="89"/>
      <c r="D358" s="91"/>
      <c r="E358" s="92"/>
      <c r="F358" s="92"/>
      <c r="G358" s="92"/>
      <c r="H358" s="92"/>
      <c r="I358" s="92"/>
      <c r="J358" s="92"/>
      <c r="K358" s="92"/>
    </row>
    <row r="359" spans="1:11" s="66" customFormat="1" ht="17.100000000000001" customHeight="1" x14ac:dyDescent="0.25">
      <c r="A359" s="89"/>
      <c r="B359" s="90"/>
      <c r="C359" s="89"/>
      <c r="D359" s="91"/>
      <c r="E359" s="92"/>
      <c r="F359" s="92"/>
      <c r="G359" s="92"/>
      <c r="H359" s="92"/>
      <c r="I359" s="92"/>
      <c r="J359" s="92"/>
      <c r="K359" s="92"/>
    </row>
    <row r="360" spans="1:11" s="66" customFormat="1" ht="17.100000000000001" customHeight="1" x14ac:dyDescent="0.25">
      <c r="A360" s="89"/>
      <c r="B360" s="90"/>
      <c r="C360" s="89"/>
      <c r="D360" s="91"/>
      <c r="E360" s="92"/>
      <c r="F360" s="92"/>
      <c r="G360" s="92"/>
      <c r="H360" s="92"/>
      <c r="I360" s="92"/>
      <c r="J360" s="92"/>
      <c r="K360" s="92"/>
    </row>
    <row r="361" spans="1:11" s="66" customFormat="1" ht="17.100000000000001" customHeight="1" x14ac:dyDescent="0.25">
      <c r="A361" s="89"/>
      <c r="B361" s="90"/>
      <c r="C361" s="89"/>
      <c r="D361" s="91"/>
      <c r="E361" s="92"/>
      <c r="F361" s="92"/>
      <c r="G361" s="92"/>
      <c r="H361" s="92"/>
      <c r="I361" s="92"/>
      <c r="J361" s="92"/>
      <c r="K361" s="92"/>
    </row>
    <row r="362" spans="1:11" s="66" customFormat="1" ht="17.100000000000001" customHeight="1" x14ac:dyDescent="0.25">
      <c r="A362" s="89"/>
      <c r="B362" s="90"/>
      <c r="C362" s="89"/>
      <c r="D362" s="91"/>
      <c r="E362" s="92"/>
      <c r="F362" s="92"/>
      <c r="G362" s="92"/>
      <c r="H362" s="92"/>
      <c r="I362" s="92"/>
      <c r="J362" s="92"/>
      <c r="K362" s="92"/>
    </row>
    <row r="363" spans="1:11" s="66" customFormat="1" ht="17.100000000000001" customHeight="1" x14ac:dyDescent="0.25">
      <c r="A363" s="89"/>
      <c r="B363" s="90"/>
      <c r="C363" s="89"/>
      <c r="D363" s="91"/>
      <c r="E363" s="92"/>
      <c r="F363" s="92"/>
      <c r="G363" s="92"/>
      <c r="H363" s="92"/>
      <c r="I363" s="92"/>
      <c r="J363" s="92"/>
      <c r="K363" s="92"/>
    </row>
    <row r="364" spans="1:11" s="66" customFormat="1" ht="17.100000000000001" customHeight="1" x14ac:dyDescent="0.25">
      <c r="A364" s="89"/>
      <c r="B364" s="90"/>
      <c r="C364" s="89"/>
      <c r="D364" s="91"/>
      <c r="E364" s="92"/>
      <c r="F364" s="92"/>
      <c r="G364" s="92"/>
      <c r="H364" s="92"/>
      <c r="I364" s="92"/>
      <c r="J364" s="92"/>
      <c r="K364" s="92"/>
    </row>
    <row r="365" spans="1:11" s="66" customFormat="1" ht="17.100000000000001" customHeight="1" x14ac:dyDescent="0.25">
      <c r="A365" s="89"/>
      <c r="B365" s="90"/>
      <c r="C365" s="89"/>
      <c r="D365" s="91"/>
      <c r="E365" s="92"/>
      <c r="F365" s="92"/>
      <c r="G365" s="92"/>
      <c r="H365" s="92"/>
      <c r="I365" s="92"/>
      <c r="J365" s="92"/>
      <c r="K365" s="92"/>
    </row>
    <row r="366" spans="1:11" s="66" customFormat="1" ht="17.100000000000001" customHeight="1" x14ac:dyDescent="0.25">
      <c r="A366" s="89"/>
      <c r="B366" s="90"/>
      <c r="C366" s="89"/>
      <c r="D366" s="91"/>
      <c r="E366" s="92"/>
      <c r="F366" s="92"/>
      <c r="G366" s="92"/>
      <c r="H366" s="92"/>
      <c r="I366" s="92"/>
      <c r="J366" s="92"/>
      <c r="K366" s="92"/>
    </row>
    <row r="367" spans="1:11" s="66" customFormat="1" ht="17.100000000000001" customHeight="1" x14ac:dyDescent="0.25">
      <c r="A367" s="89"/>
      <c r="B367" s="90"/>
      <c r="C367" s="89"/>
      <c r="D367" s="91"/>
      <c r="E367" s="92"/>
      <c r="F367" s="92"/>
      <c r="G367" s="92"/>
      <c r="H367" s="92"/>
      <c r="I367" s="92"/>
      <c r="J367" s="92"/>
      <c r="K367" s="92"/>
    </row>
    <row r="368" spans="1:11" s="66" customFormat="1" ht="17.100000000000001" customHeight="1" x14ac:dyDescent="0.25">
      <c r="A368" s="89"/>
      <c r="B368" s="90"/>
      <c r="C368" s="89"/>
      <c r="D368" s="91"/>
      <c r="E368" s="92"/>
      <c r="F368" s="92"/>
      <c r="G368" s="92"/>
      <c r="H368" s="92"/>
      <c r="I368" s="92"/>
      <c r="J368" s="92"/>
      <c r="K368" s="92"/>
    </row>
    <row r="369" spans="1:11" s="66" customFormat="1" ht="17.100000000000001" customHeight="1" x14ac:dyDescent="0.25">
      <c r="A369" s="89"/>
      <c r="B369" s="90"/>
      <c r="C369" s="89"/>
      <c r="D369" s="91"/>
      <c r="E369" s="92"/>
      <c r="F369" s="92"/>
      <c r="G369" s="92"/>
      <c r="H369" s="92"/>
      <c r="I369" s="92"/>
      <c r="J369" s="92"/>
      <c r="K369" s="92"/>
    </row>
    <row r="370" spans="1:11" s="66" customFormat="1" ht="17.100000000000001" customHeight="1" x14ac:dyDescent="0.25">
      <c r="A370" s="89"/>
      <c r="B370" s="90"/>
      <c r="C370" s="89"/>
      <c r="D370" s="91"/>
      <c r="E370" s="92"/>
      <c r="F370" s="92"/>
      <c r="G370" s="92"/>
      <c r="H370" s="92"/>
      <c r="I370" s="92"/>
      <c r="J370" s="92"/>
      <c r="K370" s="92"/>
    </row>
    <row r="371" spans="1:11" s="66" customFormat="1" ht="17.100000000000001" customHeight="1" x14ac:dyDescent="0.25">
      <c r="A371" s="89"/>
      <c r="B371" s="90"/>
      <c r="C371" s="89"/>
      <c r="D371" s="91"/>
      <c r="E371" s="92"/>
      <c r="F371" s="92"/>
      <c r="G371" s="92"/>
      <c r="H371" s="92"/>
      <c r="I371" s="92"/>
      <c r="J371" s="92"/>
      <c r="K371" s="92"/>
    </row>
    <row r="372" spans="1:11" s="66" customFormat="1" ht="17.100000000000001" customHeight="1" x14ac:dyDescent="0.25">
      <c r="A372" s="89"/>
      <c r="B372" s="90"/>
      <c r="C372" s="89"/>
      <c r="D372" s="91"/>
      <c r="E372" s="92"/>
      <c r="F372" s="92"/>
      <c r="G372" s="92"/>
      <c r="H372" s="92"/>
      <c r="I372" s="92"/>
      <c r="J372" s="92"/>
      <c r="K372" s="92"/>
    </row>
    <row r="373" spans="1:11" s="66" customFormat="1" ht="17.100000000000001" customHeight="1" x14ac:dyDescent="0.25">
      <c r="A373" s="89"/>
      <c r="B373" s="90"/>
      <c r="C373" s="89"/>
      <c r="D373" s="91"/>
      <c r="E373" s="92"/>
      <c r="F373" s="92"/>
      <c r="G373" s="92"/>
      <c r="H373" s="92"/>
      <c r="I373" s="92"/>
      <c r="J373" s="92"/>
      <c r="K373" s="92"/>
    </row>
    <row r="374" spans="1:11" s="66" customFormat="1" ht="17.100000000000001" customHeight="1" x14ac:dyDescent="0.25">
      <c r="A374" s="89"/>
      <c r="B374" s="90"/>
      <c r="C374" s="89"/>
      <c r="D374" s="91"/>
      <c r="E374" s="92"/>
      <c r="F374" s="92"/>
      <c r="G374" s="92"/>
      <c r="H374" s="92"/>
      <c r="I374" s="92"/>
      <c r="J374" s="92"/>
      <c r="K374" s="92"/>
    </row>
    <row r="375" spans="1:11" s="66" customFormat="1" ht="17.100000000000001" customHeight="1" x14ac:dyDescent="0.25">
      <c r="A375" s="89"/>
      <c r="B375" s="90"/>
      <c r="C375" s="89"/>
      <c r="D375" s="91"/>
      <c r="E375" s="92"/>
      <c r="F375" s="92"/>
      <c r="G375" s="92"/>
      <c r="H375" s="92"/>
      <c r="I375" s="92"/>
      <c r="J375" s="92"/>
      <c r="K375" s="92"/>
    </row>
    <row r="376" spans="1:11" s="66" customFormat="1" ht="17.100000000000001" customHeight="1" x14ac:dyDescent="0.25">
      <c r="A376" s="89"/>
      <c r="B376" s="90"/>
      <c r="C376" s="89"/>
      <c r="D376" s="91"/>
      <c r="E376" s="92"/>
      <c r="F376" s="92"/>
      <c r="G376" s="92"/>
      <c r="H376" s="92"/>
      <c r="I376" s="92"/>
      <c r="J376" s="92"/>
      <c r="K376" s="92"/>
    </row>
    <row r="377" spans="1:11" s="66" customFormat="1" ht="17.100000000000001" customHeight="1" x14ac:dyDescent="0.25">
      <c r="A377" s="89"/>
      <c r="B377" s="90"/>
      <c r="C377" s="89"/>
      <c r="D377" s="91"/>
      <c r="E377" s="92"/>
      <c r="F377" s="92"/>
      <c r="G377" s="92"/>
      <c r="H377" s="92"/>
      <c r="I377" s="92"/>
      <c r="J377" s="92"/>
      <c r="K377" s="92"/>
    </row>
    <row r="378" spans="1:11" s="66" customFormat="1" ht="17.100000000000001" customHeight="1" x14ac:dyDescent="0.25">
      <c r="A378" s="89"/>
      <c r="B378" s="90"/>
      <c r="C378" s="89"/>
      <c r="D378" s="91"/>
      <c r="E378" s="92"/>
      <c r="F378" s="92"/>
      <c r="G378" s="92"/>
      <c r="H378" s="92"/>
      <c r="I378" s="92"/>
      <c r="J378" s="92"/>
      <c r="K378" s="92"/>
    </row>
    <row r="379" spans="1:11" s="66" customFormat="1" ht="17.100000000000001" customHeight="1" x14ac:dyDescent="0.25">
      <c r="A379" s="89"/>
      <c r="B379" s="90"/>
      <c r="C379" s="89"/>
      <c r="D379" s="91"/>
      <c r="E379" s="92"/>
      <c r="F379" s="92"/>
      <c r="G379" s="92"/>
      <c r="H379" s="92"/>
      <c r="I379" s="92"/>
      <c r="J379" s="92"/>
      <c r="K379" s="92"/>
    </row>
    <row r="380" spans="1:11" s="66" customFormat="1" ht="17.100000000000001" customHeight="1" x14ac:dyDescent="0.25">
      <c r="A380" s="89"/>
      <c r="B380" s="90"/>
      <c r="C380" s="89"/>
      <c r="D380" s="91"/>
      <c r="E380" s="92"/>
      <c r="F380" s="92"/>
      <c r="G380" s="92"/>
      <c r="H380" s="92"/>
      <c r="I380" s="92"/>
      <c r="J380" s="92"/>
      <c r="K380" s="92"/>
    </row>
    <row r="381" spans="1:11" s="66" customFormat="1" ht="17.100000000000001" customHeight="1" x14ac:dyDescent="0.25">
      <c r="A381" s="89"/>
      <c r="B381" s="90"/>
      <c r="C381" s="89"/>
      <c r="D381" s="91"/>
      <c r="E381" s="92"/>
      <c r="F381" s="92"/>
      <c r="G381" s="92"/>
      <c r="H381" s="92"/>
      <c r="I381" s="92"/>
      <c r="J381" s="92"/>
      <c r="K381" s="92"/>
    </row>
    <row r="382" spans="1:11" s="66" customFormat="1" ht="17.100000000000001" customHeight="1" x14ac:dyDescent="0.25">
      <c r="A382" s="89"/>
      <c r="B382" s="90"/>
      <c r="C382" s="89"/>
      <c r="D382" s="91"/>
      <c r="E382" s="92"/>
      <c r="F382" s="92"/>
      <c r="G382" s="92"/>
      <c r="H382" s="92"/>
      <c r="I382" s="92"/>
      <c r="J382" s="92"/>
      <c r="K382" s="92"/>
    </row>
    <row r="383" spans="1:11" s="66" customFormat="1" ht="17.100000000000001" customHeight="1" x14ac:dyDescent="0.25">
      <c r="A383" s="89"/>
      <c r="B383" s="90"/>
      <c r="C383" s="89"/>
      <c r="D383" s="91"/>
      <c r="E383" s="92"/>
      <c r="F383" s="92"/>
      <c r="G383" s="92"/>
      <c r="H383" s="92"/>
      <c r="I383" s="92"/>
      <c r="J383" s="92"/>
      <c r="K383" s="92"/>
    </row>
    <row r="384" spans="1:11" s="66" customFormat="1" ht="17.100000000000001" customHeight="1" x14ac:dyDescent="0.25">
      <c r="A384" s="89"/>
      <c r="B384" s="90"/>
      <c r="C384" s="89"/>
      <c r="D384" s="91"/>
      <c r="E384" s="92"/>
      <c r="F384" s="92"/>
      <c r="G384" s="92"/>
      <c r="H384" s="92"/>
      <c r="I384" s="92"/>
      <c r="J384" s="92"/>
      <c r="K384" s="92"/>
    </row>
    <row r="385" spans="1:11" s="66" customFormat="1" ht="17.100000000000001" customHeight="1" x14ac:dyDescent="0.25">
      <c r="A385" s="89"/>
      <c r="B385" s="90"/>
      <c r="C385" s="89"/>
      <c r="D385" s="91"/>
      <c r="E385" s="92"/>
      <c r="F385" s="92"/>
      <c r="G385" s="92"/>
      <c r="H385" s="92"/>
      <c r="I385" s="92"/>
      <c r="J385" s="92"/>
      <c r="K385" s="92"/>
    </row>
    <row r="386" spans="1:11" s="66" customFormat="1" ht="17.100000000000001" customHeight="1" x14ac:dyDescent="0.25">
      <c r="A386" s="89"/>
      <c r="B386" s="90"/>
      <c r="C386" s="89"/>
      <c r="D386" s="91"/>
      <c r="E386" s="92"/>
      <c r="F386" s="92"/>
      <c r="G386" s="92"/>
      <c r="H386" s="92"/>
      <c r="I386" s="92"/>
      <c r="J386" s="92"/>
      <c r="K386" s="92"/>
    </row>
    <row r="387" spans="1:11" s="66" customFormat="1" ht="17.100000000000001" customHeight="1" x14ac:dyDescent="0.25">
      <c r="A387" s="89"/>
      <c r="B387" s="90"/>
      <c r="C387" s="89"/>
      <c r="D387" s="91"/>
      <c r="E387" s="92"/>
      <c r="F387" s="92"/>
      <c r="G387" s="92"/>
      <c r="H387" s="92"/>
      <c r="I387" s="92"/>
      <c r="J387" s="92"/>
      <c r="K387" s="92"/>
    </row>
    <row r="388" spans="1:11" s="66" customFormat="1" ht="17.100000000000001" customHeight="1" x14ac:dyDescent="0.25">
      <c r="A388" s="89"/>
      <c r="B388" s="90"/>
      <c r="C388" s="89"/>
      <c r="D388" s="91"/>
      <c r="E388" s="92"/>
      <c r="F388" s="92"/>
      <c r="G388" s="92"/>
      <c r="H388" s="92"/>
      <c r="I388" s="92"/>
      <c r="J388" s="92"/>
      <c r="K388" s="92"/>
    </row>
    <row r="389" spans="1:11" s="66" customFormat="1" ht="17.100000000000001" customHeight="1" x14ac:dyDescent="0.25">
      <c r="A389" s="89"/>
      <c r="B389" s="90"/>
      <c r="C389" s="89"/>
      <c r="D389" s="91"/>
      <c r="E389" s="92"/>
      <c r="F389" s="92"/>
      <c r="G389" s="92"/>
      <c r="H389" s="92"/>
      <c r="I389" s="92"/>
      <c r="J389" s="92"/>
      <c r="K389" s="92"/>
    </row>
    <row r="390" spans="1:11" s="66" customFormat="1" ht="17.100000000000001" customHeight="1" x14ac:dyDescent="0.25">
      <c r="A390" s="89"/>
      <c r="B390" s="90"/>
      <c r="C390" s="89"/>
      <c r="D390" s="91"/>
      <c r="E390" s="92"/>
      <c r="F390" s="92"/>
      <c r="G390" s="92"/>
      <c r="H390" s="92"/>
      <c r="I390" s="92"/>
      <c r="J390" s="92"/>
      <c r="K390" s="92"/>
    </row>
    <row r="391" spans="1:11" s="66" customFormat="1" ht="17.100000000000001" customHeight="1" x14ac:dyDescent="0.25">
      <c r="A391" s="89"/>
      <c r="B391" s="90"/>
      <c r="C391" s="89"/>
      <c r="D391" s="91"/>
      <c r="E391" s="92"/>
      <c r="F391" s="92"/>
      <c r="G391" s="92"/>
      <c r="H391" s="92"/>
      <c r="I391" s="92"/>
      <c r="J391" s="92"/>
      <c r="K391" s="92"/>
    </row>
    <row r="392" spans="1:11" s="66" customFormat="1" ht="17.100000000000001" customHeight="1" x14ac:dyDescent="0.25">
      <c r="A392" s="89"/>
      <c r="B392" s="90"/>
      <c r="C392" s="89"/>
      <c r="D392" s="91"/>
      <c r="E392" s="92"/>
      <c r="F392" s="92"/>
      <c r="G392" s="92"/>
      <c r="H392" s="92"/>
      <c r="I392" s="92"/>
      <c r="J392" s="92"/>
      <c r="K392" s="92"/>
    </row>
    <row r="393" spans="1:11" s="66" customFormat="1" ht="17.100000000000001" customHeight="1" x14ac:dyDescent="0.25">
      <c r="A393" s="89"/>
      <c r="B393" s="90"/>
      <c r="C393" s="89"/>
      <c r="D393" s="91"/>
      <c r="E393" s="92"/>
      <c r="F393" s="92"/>
      <c r="G393" s="92"/>
      <c r="H393" s="92"/>
      <c r="I393" s="92"/>
      <c r="J393" s="92"/>
      <c r="K393" s="92"/>
    </row>
    <row r="394" spans="1:11" s="66" customFormat="1" ht="17.100000000000001" customHeight="1" x14ac:dyDescent="0.25">
      <c r="A394" s="89"/>
      <c r="B394" s="90"/>
      <c r="C394" s="89"/>
      <c r="D394" s="91"/>
      <c r="E394" s="92"/>
      <c r="F394" s="92"/>
      <c r="G394" s="92"/>
      <c r="H394" s="92"/>
      <c r="I394" s="92"/>
      <c r="J394" s="92"/>
      <c r="K394" s="92"/>
    </row>
    <row r="395" spans="1:11" s="66" customFormat="1" ht="17.100000000000001" customHeight="1" x14ac:dyDescent="0.25">
      <c r="A395" s="89"/>
      <c r="B395" s="90"/>
      <c r="C395" s="89"/>
      <c r="D395" s="91"/>
      <c r="E395" s="92"/>
      <c r="F395" s="92"/>
      <c r="G395" s="92"/>
      <c r="H395" s="92"/>
      <c r="I395" s="92"/>
      <c r="J395" s="92"/>
      <c r="K395" s="92"/>
    </row>
    <row r="396" spans="1:11" s="66" customFormat="1" ht="17.100000000000001" customHeight="1" x14ac:dyDescent="0.25">
      <c r="A396" s="89"/>
      <c r="B396" s="90"/>
      <c r="C396" s="89"/>
      <c r="D396" s="91"/>
      <c r="E396" s="92"/>
      <c r="F396" s="92"/>
      <c r="G396" s="92"/>
      <c r="H396" s="92"/>
      <c r="I396" s="92"/>
      <c r="J396" s="92"/>
      <c r="K396" s="92"/>
    </row>
    <row r="397" spans="1:11" s="66" customFormat="1" ht="17.100000000000001" customHeight="1" x14ac:dyDescent="0.25">
      <c r="A397" s="89"/>
      <c r="B397" s="90"/>
      <c r="C397" s="89"/>
      <c r="D397" s="91"/>
      <c r="E397" s="92"/>
      <c r="F397" s="92"/>
      <c r="G397" s="92"/>
      <c r="H397" s="92"/>
      <c r="I397" s="92"/>
      <c r="J397" s="92"/>
      <c r="K397" s="92"/>
    </row>
    <row r="398" spans="1:11" s="66" customFormat="1" ht="17.100000000000001" customHeight="1" x14ac:dyDescent="0.25">
      <c r="A398" s="89"/>
      <c r="B398" s="90"/>
      <c r="C398" s="89"/>
      <c r="D398" s="91"/>
      <c r="E398" s="92"/>
      <c r="F398" s="92"/>
      <c r="G398" s="92"/>
      <c r="H398" s="92"/>
      <c r="I398" s="92"/>
      <c r="J398" s="92"/>
      <c r="K398" s="92"/>
    </row>
    <row r="399" spans="1:11" s="66" customFormat="1" ht="17.100000000000001" customHeight="1" x14ac:dyDescent="0.25">
      <c r="A399" s="89"/>
      <c r="B399" s="90"/>
      <c r="C399" s="89"/>
      <c r="D399" s="91"/>
      <c r="E399" s="92"/>
      <c r="F399" s="92"/>
      <c r="G399" s="92"/>
      <c r="H399" s="92"/>
      <c r="I399" s="92"/>
      <c r="J399" s="92"/>
      <c r="K399" s="92"/>
    </row>
    <row r="400" spans="1:11" s="66" customFormat="1" ht="17.100000000000001" customHeight="1" x14ac:dyDescent="0.25">
      <c r="A400" s="89"/>
      <c r="B400" s="90"/>
      <c r="C400" s="89"/>
      <c r="D400" s="91"/>
      <c r="E400" s="92"/>
      <c r="F400" s="92"/>
      <c r="G400" s="92"/>
      <c r="H400" s="92"/>
      <c r="I400" s="92"/>
      <c r="J400" s="92"/>
      <c r="K400" s="92"/>
    </row>
    <row r="401" spans="1:11" s="66" customFormat="1" ht="17.100000000000001" customHeight="1" x14ac:dyDescent="0.25">
      <c r="A401" s="89"/>
      <c r="B401" s="90"/>
      <c r="C401" s="89"/>
      <c r="D401" s="91"/>
      <c r="E401" s="92"/>
      <c r="F401" s="92"/>
      <c r="G401" s="92"/>
      <c r="H401" s="92"/>
      <c r="I401" s="92"/>
      <c r="J401" s="92"/>
      <c r="K401" s="92"/>
    </row>
    <row r="402" spans="1:11" s="66" customFormat="1" ht="17.100000000000001" customHeight="1" x14ac:dyDescent="0.25">
      <c r="A402" s="89"/>
      <c r="B402" s="90"/>
      <c r="C402" s="89"/>
      <c r="D402" s="91"/>
      <c r="E402" s="92"/>
      <c r="F402" s="92"/>
      <c r="G402" s="92"/>
      <c r="H402" s="92"/>
      <c r="I402" s="92"/>
      <c r="J402" s="92"/>
      <c r="K402" s="92"/>
    </row>
    <row r="403" spans="1:11" s="66" customFormat="1" ht="17.100000000000001" customHeight="1" x14ac:dyDescent="0.25">
      <c r="A403" s="89"/>
      <c r="B403" s="90"/>
      <c r="C403" s="89"/>
      <c r="D403" s="91"/>
      <c r="E403" s="92"/>
      <c r="F403" s="92"/>
      <c r="G403" s="92"/>
      <c r="H403" s="92"/>
      <c r="I403" s="92"/>
      <c r="J403" s="92"/>
      <c r="K403" s="92"/>
    </row>
    <row r="404" spans="1:11" s="66" customFormat="1" ht="17.100000000000001" customHeight="1" x14ac:dyDescent="0.25">
      <c r="A404" s="89"/>
      <c r="B404" s="90"/>
      <c r="C404" s="89"/>
      <c r="D404" s="91"/>
      <c r="E404" s="92"/>
      <c r="F404" s="92"/>
      <c r="G404" s="92"/>
      <c r="H404" s="92"/>
      <c r="I404" s="92"/>
      <c r="J404" s="92"/>
      <c r="K404" s="92"/>
    </row>
    <row r="405" spans="1:11" s="66" customFormat="1" ht="17.100000000000001" customHeight="1" x14ac:dyDescent="0.25">
      <c r="A405" s="89"/>
      <c r="B405" s="90"/>
      <c r="C405" s="89"/>
      <c r="D405" s="91"/>
      <c r="E405" s="92"/>
      <c r="F405" s="92"/>
      <c r="G405" s="92"/>
      <c r="H405" s="92"/>
      <c r="I405" s="92"/>
      <c r="J405" s="92"/>
      <c r="K405" s="92"/>
    </row>
    <row r="406" spans="1:11" s="66" customFormat="1" ht="17.100000000000001" customHeight="1" x14ac:dyDescent="0.25">
      <c r="A406" s="89"/>
      <c r="B406" s="90"/>
      <c r="C406" s="89"/>
      <c r="D406" s="91"/>
      <c r="E406" s="92"/>
      <c r="F406" s="92"/>
      <c r="G406" s="92"/>
      <c r="H406" s="92"/>
      <c r="I406" s="92"/>
      <c r="J406" s="92"/>
      <c r="K406" s="92"/>
    </row>
    <row r="407" spans="1:11" s="66" customFormat="1" ht="17.100000000000001" customHeight="1" x14ac:dyDescent="0.25">
      <c r="A407" s="89"/>
      <c r="B407" s="90"/>
      <c r="C407" s="89"/>
      <c r="D407" s="91"/>
      <c r="E407" s="92"/>
      <c r="F407" s="92"/>
      <c r="G407" s="92"/>
      <c r="H407" s="92"/>
      <c r="I407" s="92"/>
      <c r="J407" s="92"/>
      <c r="K407" s="92"/>
    </row>
    <row r="408" spans="1:11" s="66" customFormat="1" ht="17.100000000000001" customHeight="1" x14ac:dyDescent="0.25">
      <c r="A408" s="89"/>
      <c r="B408" s="90"/>
      <c r="C408" s="89"/>
      <c r="D408" s="91"/>
      <c r="E408" s="92"/>
      <c r="F408" s="92"/>
      <c r="G408" s="92"/>
      <c r="H408" s="92"/>
      <c r="I408" s="92"/>
      <c r="J408" s="92"/>
      <c r="K408" s="92"/>
    </row>
    <row r="409" spans="1:11" s="66" customFormat="1" ht="17.100000000000001" customHeight="1" x14ac:dyDescent="0.25">
      <c r="A409" s="89"/>
      <c r="B409" s="90"/>
      <c r="C409" s="89"/>
      <c r="D409" s="91"/>
      <c r="E409" s="92"/>
      <c r="F409" s="92"/>
      <c r="G409" s="92"/>
      <c r="H409" s="92"/>
      <c r="I409" s="92"/>
      <c r="J409" s="92"/>
      <c r="K409" s="92"/>
    </row>
    <row r="410" spans="1:11" s="66" customFormat="1" ht="17.100000000000001" customHeight="1" x14ac:dyDescent="0.25">
      <c r="A410" s="89"/>
      <c r="B410" s="90"/>
      <c r="C410" s="89"/>
      <c r="D410" s="91"/>
      <c r="E410" s="92"/>
      <c r="F410" s="92"/>
      <c r="G410" s="92"/>
      <c r="H410" s="92"/>
      <c r="I410" s="92"/>
      <c r="J410" s="92"/>
      <c r="K410" s="92"/>
    </row>
    <row r="411" spans="1:11" s="66" customFormat="1" ht="17.100000000000001" customHeight="1" x14ac:dyDescent="0.25">
      <c r="A411" s="89"/>
      <c r="B411" s="90"/>
      <c r="C411" s="89"/>
      <c r="D411" s="91"/>
      <c r="E411" s="92"/>
      <c r="F411" s="92"/>
      <c r="G411" s="92"/>
      <c r="H411" s="92"/>
      <c r="I411" s="92"/>
      <c r="J411" s="92"/>
      <c r="K411" s="92"/>
    </row>
    <row r="412" spans="1:11" s="66" customFormat="1" ht="17.100000000000001" customHeight="1" x14ac:dyDescent="0.25">
      <c r="A412" s="89"/>
      <c r="B412" s="90"/>
      <c r="C412" s="89"/>
      <c r="D412" s="91"/>
      <c r="E412" s="92"/>
      <c r="F412" s="92"/>
      <c r="G412" s="92"/>
      <c r="H412" s="92"/>
      <c r="I412" s="92"/>
      <c r="J412" s="92"/>
      <c r="K412" s="92"/>
    </row>
    <row r="413" spans="1:11" s="66" customFormat="1" ht="17.100000000000001" customHeight="1" x14ac:dyDescent="0.25">
      <c r="A413" s="89"/>
      <c r="B413" s="90"/>
      <c r="C413" s="89"/>
      <c r="D413" s="91"/>
      <c r="E413" s="92"/>
      <c r="F413" s="92"/>
      <c r="G413" s="92"/>
      <c r="H413" s="92"/>
      <c r="I413" s="92"/>
      <c r="J413" s="92"/>
      <c r="K413" s="92"/>
    </row>
    <row r="414" spans="1:11" s="66" customFormat="1" ht="17.100000000000001" customHeight="1" x14ac:dyDescent="0.25">
      <c r="A414" s="89"/>
      <c r="B414" s="90"/>
      <c r="C414" s="89"/>
      <c r="D414" s="91"/>
      <c r="E414" s="92"/>
      <c r="F414" s="92"/>
      <c r="G414" s="92"/>
      <c r="H414" s="92"/>
      <c r="I414" s="92"/>
      <c r="J414" s="92"/>
      <c r="K414" s="92"/>
    </row>
    <row r="415" spans="1:11" s="66" customFormat="1" ht="17.100000000000001" customHeight="1" x14ac:dyDescent="0.25">
      <c r="A415" s="89"/>
      <c r="B415" s="90"/>
      <c r="C415" s="89"/>
      <c r="D415" s="91"/>
      <c r="E415" s="92"/>
      <c r="F415" s="92"/>
      <c r="G415" s="92"/>
      <c r="H415" s="92"/>
      <c r="I415" s="92"/>
      <c r="J415" s="92"/>
      <c r="K415" s="92"/>
    </row>
    <row r="416" spans="1:11" s="66" customFormat="1" ht="17.100000000000001" customHeight="1" x14ac:dyDescent="0.25">
      <c r="A416" s="89"/>
      <c r="B416" s="90"/>
      <c r="C416" s="89"/>
      <c r="D416" s="91"/>
      <c r="E416" s="92"/>
      <c r="F416" s="92"/>
      <c r="G416" s="92"/>
      <c r="H416" s="92"/>
      <c r="I416" s="92"/>
      <c r="J416" s="92"/>
      <c r="K416" s="92"/>
    </row>
    <row r="417" spans="1:11" s="66" customFormat="1" ht="17.100000000000001" customHeight="1" x14ac:dyDescent="0.25">
      <c r="A417" s="89"/>
      <c r="B417" s="90"/>
      <c r="C417" s="89"/>
      <c r="D417" s="91"/>
      <c r="E417" s="92"/>
      <c r="F417" s="92"/>
      <c r="G417" s="92"/>
      <c r="H417" s="92"/>
      <c r="I417" s="92"/>
      <c r="J417" s="92"/>
      <c r="K417" s="92"/>
    </row>
    <row r="418" spans="1:11" s="66" customFormat="1" ht="17.100000000000001" customHeight="1" x14ac:dyDescent="0.25">
      <c r="A418" s="89"/>
      <c r="B418" s="90"/>
      <c r="C418" s="89"/>
      <c r="D418" s="91"/>
      <c r="E418" s="92"/>
      <c r="F418" s="92"/>
      <c r="G418" s="92"/>
      <c r="H418" s="92"/>
      <c r="I418" s="92"/>
      <c r="J418" s="92"/>
      <c r="K418" s="92"/>
    </row>
    <row r="419" spans="1:11" s="66" customFormat="1" ht="17.100000000000001" customHeight="1" x14ac:dyDescent="0.25">
      <c r="A419" s="89"/>
      <c r="B419" s="90"/>
      <c r="C419" s="89"/>
      <c r="D419" s="91"/>
      <c r="E419" s="92"/>
      <c r="F419" s="92"/>
      <c r="G419" s="92"/>
      <c r="H419" s="92"/>
      <c r="I419" s="92"/>
      <c r="J419" s="92"/>
      <c r="K419" s="92"/>
    </row>
    <row r="420" spans="1:11" s="66" customFormat="1" ht="17.100000000000001" customHeight="1" x14ac:dyDescent="0.25">
      <c r="A420" s="89"/>
      <c r="B420" s="90"/>
      <c r="C420" s="89"/>
      <c r="D420" s="91"/>
      <c r="E420" s="92"/>
      <c r="F420" s="92"/>
      <c r="G420" s="92"/>
      <c r="H420" s="92"/>
      <c r="I420" s="92"/>
      <c r="J420" s="92"/>
      <c r="K420" s="92"/>
    </row>
    <row r="421" spans="1:11" s="66" customFormat="1" ht="17.100000000000001" customHeight="1" x14ac:dyDescent="0.25">
      <c r="A421" s="89"/>
      <c r="B421" s="90"/>
      <c r="C421" s="89"/>
      <c r="D421" s="91"/>
      <c r="E421" s="92"/>
      <c r="F421" s="92"/>
      <c r="G421" s="92"/>
      <c r="H421" s="92"/>
      <c r="I421" s="92"/>
      <c r="J421" s="92"/>
      <c r="K421" s="92"/>
    </row>
    <row r="422" spans="1:11" s="66" customFormat="1" ht="17.100000000000001" customHeight="1" x14ac:dyDescent="0.25">
      <c r="A422" s="89"/>
      <c r="B422" s="90"/>
      <c r="C422" s="89"/>
      <c r="D422" s="91"/>
      <c r="E422" s="92"/>
      <c r="F422" s="92"/>
      <c r="G422" s="92"/>
      <c r="H422" s="92"/>
      <c r="I422" s="92"/>
      <c r="J422" s="92"/>
      <c r="K422" s="92"/>
    </row>
    <row r="423" spans="1:11" s="66" customFormat="1" ht="17.100000000000001" customHeight="1" x14ac:dyDescent="0.25">
      <c r="A423" s="89"/>
      <c r="B423" s="90"/>
      <c r="C423" s="89"/>
      <c r="D423" s="91"/>
      <c r="E423" s="92"/>
      <c r="F423" s="92"/>
      <c r="G423" s="92"/>
      <c r="H423" s="92"/>
      <c r="I423" s="92"/>
      <c r="J423" s="92"/>
      <c r="K423" s="92"/>
    </row>
    <row r="424" spans="1:11" s="66" customFormat="1" ht="17.100000000000001" customHeight="1" x14ac:dyDescent="0.25">
      <c r="A424" s="89"/>
      <c r="B424" s="90"/>
      <c r="C424" s="89"/>
      <c r="D424" s="91"/>
      <c r="E424" s="92"/>
      <c r="F424" s="92"/>
      <c r="G424" s="92"/>
      <c r="H424" s="92"/>
      <c r="I424" s="92"/>
      <c r="J424" s="92"/>
      <c r="K424" s="92"/>
    </row>
    <row r="425" spans="1:11" s="66" customFormat="1" ht="17.100000000000001" customHeight="1" x14ac:dyDescent="0.25">
      <c r="A425" s="89"/>
      <c r="B425" s="90"/>
      <c r="C425" s="89"/>
      <c r="D425" s="91"/>
      <c r="E425" s="92"/>
      <c r="F425" s="92"/>
      <c r="G425" s="92"/>
      <c r="H425" s="92"/>
      <c r="I425" s="92"/>
      <c r="J425" s="92"/>
      <c r="K425" s="92"/>
    </row>
    <row r="426" spans="1:11" s="66" customFormat="1" ht="17.100000000000001" customHeight="1" x14ac:dyDescent="0.25">
      <c r="A426" s="89"/>
      <c r="B426" s="90"/>
      <c r="C426" s="89"/>
      <c r="D426" s="91"/>
      <c r="E426" s="92"/>
      <c r="F426" s="92"/>
      <c r="G426" s="92"/>
      <c r="H426" s="92"/>
      <c r="I426" s="92"/>
      <c r="J426" s="92"/>
      <c r="K426" s="92"/>
    </row>
    <row r="427" spans="1:11" s="66" customFormat="1" ht="17.100000000000001" customHeight="1" x14ac:dyDescent="0.25">
      <c r="A427" s="89"/>
      <c r="B427" s="90"/>
      <c r="C427" s="89"/>
      <c r="D427" s="91"/>
      <c r="E427" s="92"/>
      <c r="F427" s="92"/>
      <c r="G427" s="92"/>
      <c r="H427" s="92"/>
      <c r="I427" s="92"/>
      <c r="J427" s="92"/>
      <c r="K427" s="92"/>
    </row>
    <row r="428" spans="1:11" s="66" customFormat="1" ht="17.100000000000001" customHeight="1" x14ac:dyDescent="0.25">
      <c r="A428" s="89"/>
      <c r="B428" s="90"/>
      <c r="C428" s="89"/>
      <c r="D428" s="91"/>
      <c r="E428" s="92"/>
      <c r="F428" s="92"/>
      <c r="G428" s="92"/>
      <c r="H428" s="92"/>
      <c r="I428" s="92"/>
      <c r="J428" s="92"/>
      <c r="K428" s="92"/>
    </row>
    <row r="429" spans="1:11" s="66" customFormat="1" ht="17.100000000000001" customHeight="1" x14ac:dyDescent="0.25">
      <c r="A429" s="89"/>
      <c r="B429" s="90"/>
      <c r="C429" s="89"/>
      <c r="D429" s="91"/>
      <c r="E429" s="92"/>
      <c r="F429" s="92"/>
      <c r="G429" s="92"/>
      <c r="H429" s="92"/>
      <c r="I429" s="92"/>
      <c r="J429" s="92"/>
      <c r="K429" s="92"/>
    </row>
    <row r="430" spans="1:11" s="66" customFormat="1" ht="17.100000000000001" customHeight="1" x14ac:dyDescent="0.25">
      <c r="A430" s="89"/>
      <c r="B430" s="90"/>
      <c r="C430" s="89"/>
      <c r="D430" s="91"/>
      <c r="E430" s="92"/>
      <c r="F430" s="92"/>
      <c r="G430" s="92"/>
      <c r="H430" s="92"/>
      <c r="I430" s="92"/>
      <c r="J430" s="92"/>
      <c r="K430" s="92"/>
    </row>
    <row r="431" spans="1:11" s="66" customFormat="1" ht="17.100000000000001" customHeight="1" x14ac:dyDescent="0.25">
      <c r="A431" s="89"/>
      <c r="B431" s="90"/>
      <c r="C431" s="89"/>
      <c r="D431" s="91"/>
      <c r="E431" s="92"/>
      <c r="F431" s="92"/>
      <c r="G431" s="92"/>
      <c r="H431" s="92"/>
      <c r="I431" s="92"/>
      <c r="J431" s="92"/>
      <c r="K431" s="92"/>
    </row>
    <row r="432" spans="1:11" s="66" customFormat="1" ht="17.100000000000001" customHeight="1" x14ac:dyDescent="0.25">
      <c r="A432" s="89"/>
      <c r="B432" s="90"/>
      <c r="C432" s="89"/>
      <c r="D432" s="91"/>
      <c r="E432" s="92"/>
      <c r="F432" s="92"/>
      <c r="G432" s="92"/>
      <c r="H432" s="92"/>
      <c r="I432" s="92"/>
      <c r="J432" s="92"/>
      <c r="K432" s="92"/>
    </row>
    <row r="433" spans="1:11" s="66" customFormat="1" ht="17.100000000000001" customHeight="1" x14ac:dyDescent="0.25">
      <c r="A433" s="89"/>
      <c r="B433" s="90"/>
      <c r="C433" s="89"/>
      <c r="D433" s="91"/>
      <c r="E433" s="92"/>
      <c r="F433" s="92"/>
      <c r="G433" s="92"/>
      <c r="H433" s="92"/>
      <c r="I433" s="92"/>
      <c r="J433" s="92"/>
      <c r="K433" s="92"/>
    </row>
    <row r="434" spans="1:11" s="66" customFormat="1" ht="17.100000000000001" customHeight="1" x14ac:dyDescent="0.25">
      <c r="A434" s="89"/>
      <c r="B434" s="90"/>
      <c r="C434" s="89"/>
      <c r="D434" s="91"/>
      <c r="E434" s="92"/>
      <c r="F434" s="92"/>
      <c r="G434" s="92"/>
      <c r="H434" s="92"/>
      <c r="I434" s="92"/>
      <c r="J434" s="92"/>
      <c r="K434" s="92"/>
    </row>
    <row r="435" spans="1:11" s="66" customFormat="1" ht="17.100000000000001" customHeight="1" x14ac:dyDescent="0.25">
      <c r="A435" s="89"/>
      <c r="B435" s="90"/>
      <c r="C435" s="89"/>
      <c r="D435" s="91"/>
      <c r="E435" s="92"/>
      <c r="F435" s="92"/>
      <c r="G435" s="92"/>
      <c r="H435" s="92"/>
      <c r="I435" s="92"/>
      <c r="J435" s="92"/>
      <c r="K435" s="92"/>
    </row>
    <row r="436" spans="1:11" s="66" customFormat="1" ht="17.100000000000001" customHeight="1" x14ac:dyDescent="0.25">
      <c r="A436" s="89"/>
      <c r="B436" s="90"/>
      <c r="C436" s="89"/>
      <c r="D436" s="91"/>
      <c r="E436" s="92"/>
      <c r="F436" s="92"/>
      <c r="G436" s="92"/>
      <c r="H436" s="92"/>
      <c r="I436" s="92"/>
      <c r="J436" s="92"/>
      <c r="K436" s="92"/>
    </row>
    <row r="437" spans="1:11" s="66" customFormat="1" ht="17.100000000000001" customHeight="1" x14ac:dyDescent="0.25">
      <c r="A437" s="89"/>
      <c r="B437" s="90"/>
      <c r="C437" s="89"/>
      <c r="D437" s="91"/>
      <c r="E437" s="92"/>
      <c r="F437" s="92"/>
      <c r="G437" s="92"/>
      <c r="H437" s="92"/>
      <c r="I437" s="92"/>
      <c r="J437" s="92"/>
      <c r="K437" s="92"/>
    </row>
    <row r="438" spans="1:11" s="66" customFormat="1" ht="17.100000000000001" customHeight="1" x14ac:dyDescent="0.25">
      <c r="A438" s="89"/>
      <c r="B438" s="90"/>
      <c r="C438" s="89"/>
      <c r="D438" s="91"/>
      <c r="E438" s="92"/>
      <c r="F438" s="92"/>
      <c r="G438" s="92"/>
      <c r="H438" s="92"/>
      <c r="I438" s="92"/>
      <c r="J438" s="92"/>
      <c r="K438" s="92"/>
    </row>
    <row r="439" spans="1:11" s="66" customFormat="1" ht="17.100000000000001" customHeight="1" x14ac:dyDescent="0.25">
      <c r="A439" s="89"/>
      <c r="B439" s="90"/>
      <c r="C439" s="89"/>
      <c r="D439" s="91"/>
      <c r="E439" s="92"/>
      <c r="F439" s="92"/>
      <c r="G439" s="92"/>
      <c r="H439" s="92"/>
      <c r="I439" s="92"/>
      <c r="J439" s="92"/>
      <c r="K439" s="92"/>
    </row>
    <row r="440" spans="1:11" s="66" customFormat="1" ht="17.100000000000001" customHeight="1" x14ac:dyDescent="0.25">
      <c r="A440" s="89"/>
      <c r="B440" s="90"/>
      <c r="C440" s="89"/>
      <c r="D440" s="91"/>
      <c r="E440" s="92"/>
      <c r="F440" s="92"/>
      <c r="G440" s="92"/>
      <c r="H440" s="92"/>
      <c r="I440" s="92"/>
      <c r="J440" s="92"/>
      <c r="K440" s="92"/>
    </row>
    <row r="441" spans="1:11" s="66" customFormat="1" ht="17.100000000000001" customHeight="1" x14ac:dyDescent="0.25">
      <c r="A441" s="89"/>
      <c r="B441" s="90"/>
      <c r="C441" s="89"/>
      <c r="D441" s="91"/>
      <c r="E441" s="92"/>
      <c r="F441" s="92"/>
      <c r="G441" s="92"/>
      <c r="H441" s="92"/>
      <c r="I441" s="92"/>
      <c r="J441" s="92"/>
      <c r="K441" s="92"/>
    </row>
    <row r="442" spans="1:11" s="66" customFormat="1" ht="17.100000000000001" customHeight="1" x14ac:dyDescent="0.25">
      <c r="A442" s="89"/>
      <c r="B442" s="90"/>
      <c r="C442" s="89"/>
      <c r="D442" s="91"/>
      <c r="E442" s="92"/>
      <c r="F442" s="92"/>
      <c r="G442" s="92"/>
      <c r="H442" s="92"/>
      <c r="I442" s="92"/>
      <c r="J442" s="92"/>
      <c r="K442" s="92"/>
    </row>
    <row r="443" spans="1:11" s="66" customFormat="1" ht="17.100000000000001" customHeight="1" x14ac:dyDescent="0.25">
      <c r="A443" s="89"/>
      <c r="B443" s="90"/>
      <c r="C443" s="89"/>
      <c r="D443" s="91"/>
      <c r="E443" s="92"/>
      <c r="F443" s="92"/>
      <c r="G443" s="92"/>
      <c r="H443" s="92"/>
      <c r="I443" s="92"/>
      <c r="J443" s="92"/>
      <c r="K443" s="92"/>
    </row>
    <row r="444" spans="1:11" s="66" customFormat="1" ht="17.100000000000001" customHeight="1" x14ac:dyDescent="0.25">
      <c r="A444" s="89"/>
      <c r="B444" s="90"/>
      <c r="C444" s="89"/>
      <c r="D444" s="91"/>
      <c r="E444" s="92"/>
      <c r="F444" s="92"/>
      <c r="G444" s="92"/>
      <c r="H444" s="92"/>
      <c r="I444" s="92"/>
      <c r="J444" s="92"/>
      <c r="K444" s="92"/>
    </row>
    <row r="445" spans="1:11" s="66" customFormat="1" ht="17.100000000000001" customHeight="1" x14ac:dyDescent="0.25">
      <c r="A445" s="89"/>
      <c r="B445" s="90"/>
      <c r="C445" s="89"/>
      <c r="D445" s="91"/>
      <c r="E445" s="92"/>
      <c r="F445" s="92"/>
      <c r="G445" s="92"/>
      <c r="H445" s="92"/>
      <c r="I445" s="92"/>
      <c r="J445" s="92"/>
      <c r="K445" s="92"/>
    </row>
    <row r="446" spans="1:11" s="66" customFormat="1" ht="17.100000000000001" customHeight="1" x14ac:dyDescent="0.25">
      <c r="A446" s="89"/>
      <c r="B446" s="90"/>
      <c r="C446" s="89"/>
      <c r="D446" s="91"/>
      <c r="E446" s="92"/>
      <c r="F446" s="92"/>
      <c r="G446" s="92"/>
      <c r="H446" s="92"/>
      <c r="I446" s="92"/>
      <c r="J446" s="92"/>
      <c r="K446" s="92"/>
    </row>
    <row r="447" spans="1:11" s="66" customFormat="1" ht="17.100000000000001" customHeight="1" x14ac:dyDescent="0.25">
      <c r="A447" s="89"/>
      <c r="B447" s="90"/>
      <c r="C447" s="89"/>
      <c r="D447" s="91"/>
      <c r="E447" s="92"/>
      <c r="F447" s="92"/>
      <c r="G447" s="92"/>
      <c r="H447" s="92"/>
      <c r="I447" s="92"/>
      <c r="J447" s="92"/>
      <c r="K447" s="92"/>
    </row>
    <row r="448" spans="1:11" s="66" customFormat="1" ht="17.100000000000001" customHeight="1" x14ac:dyDescent="0.25">
      <c r="A448" s="89"/>
      <c r="B448" s="90"/>
      <c r="C448" s="89"/>
      <c r="D448" s="91"/>
      <c r="E448" s="92"/>
      <c r="F448" s="92"/>
      <c r="G448" s="92"/>
      <c r="H448" s="92"/>
      <c r="I448" s="92"/>
      <c r="J448" s="92"/>
      <c r="K448" s="92"/>
    </row>
    <row r="449" spans="1:11" s="66" customFormat="1" ht="17.100000000000001" customHeight="1" x14ac:dyDescent="0.25">
      <c r="A449" s="89"/>
      <c r="B449" s="90"/>
      <c r="C449" s="89"/>
      <c r="D449" s="91"/>
      <c r="E449" s="92"/>
      <c r="F449" s="92"/>
      <c r="G449" s="92"/>
      <c r="H449" s="92"/>
      <c r="I449" s="92"/>
      <c r="J449" s="92"/>
      <c r="K449" s="92"/>
    </row>
    <row r="450" spans="1:11" s="66" customFormat="1" ht="17.100000000000001" customHeight="1" x14ac:dyDescent="0.25">
      <c r="A450" s="89"/>
      <c r="B450" s="90"/>
      <c r="C450" s="89"/>
      <c r="D450" s="91"/>
      <c r="E450" s="92"/>
      <c r="F450" s="92"/>
      <c r="G450" s="92"/>
      <c r="H450" s="92"/>
      <c r="I450" s="92"/>
      <c r="J450" s="92"/>
      <c r="K450" s="92"/>
    </row>
    <row r="451" spans="1:11" s="66" customFormat="1" ht="17.100000000000001" customHeight="1" x14ac:dyDescent="0.25">
      <c r="A451" s="89"/>
      <c r="B451" s="90"/>
      <c r="C451" s="89"/>
      <c r="D451" s="91"/>
      <c r="E451" s="92"/>
      <c r="F451" s="92"/>
      <c r="G451" s="92"/>
      <c r="H451" s="92"/>
      <c r="I451" s="92"/>
      <c r="J451" s="92"/>
      <c r="K451" s="92"/>
    </row>
    <row r="452" spans="1:11" s="66" customFormat="1" ht="17.100000000000001" customHeight="1" x14ac:dyDescent="0.25">
      <c r="A452" s="89"/>
      <c r="B452" s="90"/>
      <c r="C452" s="89"/>
      <c r="D452" s="91"/>
      <c r="E452" s="92"/>
      <c r="F452" s="92"/>
      <c r="G452" s="92"/>
      <c r="H452" s="92"/>
      <c r="I452" s="92"/>
      <c r="J452" s="92"/>
      <c r="K452" s="92"/>
    </row>
    <row r="453" spans="1:11" s="66" customFormat="1" ht="17.100000000000001" customHeight="1" x14ac:dyDescent="0.25">
      <c r="A453" s="89"/>
      <c r="B453" s="90"/>
      <c r="C453" s="89"/>
      <c r="D453" s="91"/>
      <c r="E453" s="92"/>
      <c r="F453" s="92"/>
      <c r="G453" s="92"/>
      <c r="H453" s="92"/>
      <c r="I453" s="92"/>
      <c r="J453" s="92"/>
      <c r="K453" s="92"/>
    </row>
    <row r="454" spans="1:11" s="66" customFormat="1" ht="17.100000000000001" customHeight="1" x14ac:dyDescent="0.25">
      <c r="A454" s="89"/>
      <c r="B454" s="90"/>
      <c r="C454" s="89"/>
      <c r="D454" s="91"/>
      <c r="E454" s="92"/>
      <c r="F454" s="92"/>
      <c r="G454" s="92"/>
      <c r="H454" s="92"/>
      <c r="I454" s="92"/>
      <c r="J454" s="92"/>
      <c r="K454" s="92"/>
    </row>
    <row r="455" spans="1:11" s="66" customFormat="1" ht="17.100000000000001" customHeight="1" x14ac:dyDescent="0.25">
      <c r="A455" s="89"/>
      <c r="B455" s="90"/>
      <c r="C455" s="89"/>
      <c r="D455" s="91"/>
      <c r="E455" s="92"/>
      <c r="F455" s="92"/>
      <c r="G455" s="92"/>
      <c r="H455" s="92"/>
      <c r="I455" s="92"/>
      <c r="J455" s="92"/>
      <c r="K455" s="92"/>
    </row>
    <row r="456" spans="1:11" s="66" customFormat="1" ht="17.100000000000001" customHeight="1" x14ac:dyDescent="0.25">
      <c r="A456" s="89"/>
      <c r="B456" s="90"/>
      <c r="C456" s="89"/>
      <c r="D456" s="91"/>
      <c r="E456" s="92"/>
      <c r="F456" s="92"/>
      <c r="G456" s="92"/>
      <c r="H456" s="92"/>
      <c r="I456" s="92"/>
      <c r="J456" s="92"/>
      <c r="K456" s="92"/>
    </row>
    <row r="457" spans="1:11" s="66" customFormat="1" ht="17.100000000000001" customHeight="1" x14ac:dyDescent="0.25">
      <c r="A457" s="89"/>
      <c r="B457" s="90"/>
      <c r="C457" s="89"/>
      <c r="D457" s="91"/>
      <c r="E457" s="92"/>
      <c r="F457" s="92"/>
      <c r="G457" s="92"/>
      <c r="H457" s="92"/>
      <c r="I457" s="92"/>
      <c r="J457" s="92"/>
      <c r="K457" s="92"/>
    </row>
    <row r="458" spans="1:11" s="66" customFormat="1" ht="17.100000000000001" customHeight="1" x14ac:dyDescent="0.25">
      <c r="A458" s="89"/>
      <c r="B458" s="90"/>
      <c r="C458" s="89"/>
      <c r="D458" s="91"/>
      <c r="E458" s="92"/>
      <c r="F458" s="92"/>
      <c r="G458" s="92"/>
      <c r="H458" s="92"/>
      <c r="I458" s="92"/>
      <c r="J458" s="92"/>
      <c r="K458" s="92"/>
    </row>
    <row r="459" spans="1:11" s="66" customFormat="1" ht="17.100000000000001" customHeight="1" x14ac:dyDescent="0.25">
      <c r="A459" s="89"/>
      <c r="B459" s="90"/>
      <c r="C459" s="89"/>
      <c r="D459" s="91"/>
      <c r="E459" s="92"/>
      <c r="F459" s="92"/>
      <c r="G459" s="92"/>
      <c r="H459" s="92"/>
      <c r="I459" s="92"/>
      <c r="J459" s="92"/>
      <c r="K459" s="92"/>
    </row>
    <row r="460" spans="1:11" s="66" customFormat="1" ht="17.100000000000001" customHeight="1" x14ac:dyDescent="0.25">
      <c r="A460" s="89"/>
      <c r="B460" s="90"/>
      <c r="C460" s="89"/>
      <c r="D460" s="91"/>
      <c r="E460" s="92"/>
      <c r="F460" s="92"/>
      <c r="G460" s="92"/>
      <c r="H460" s="92"/>
      <c r="I460" s="92"/>
      <c r="J460" s="92"/>
      <c r="K460" s="92"/>
    </row>
    <row r="461" spans="1:11" s="66" customFormat="1" ht="17.100000000000001" customHeight="1" x14ac:dyDescent="0.25">
      <c r="A461" s="89"/>
      <c r="B461" s="90"/>
      <c r="C461" s="89"/>
      <c r="D461" s="91"/>
      <c r="E461" s="92"/>
      <c r="F461" s="92"/>
      <c r="G461" s="92"/>
      <c r="H461" s="92"/>
      <c r="I461" s="92"/>
      <c r="J461" s="92"/>
      <c r="K461" s="92"/>
    </row>
    <row r="462" spans="1:11" s="66" customFormat="1" ht="17.100000000000001" customHeight="1" x14ac:dyDescent="0.25">
      <c r="A462" s="89"/>
      <c r="B462" s="90"/>
      <c r="C462" s="89"/>
      <c r="D462" s="91"/>
      <c r="E462" s="92"/>
      <c r="F462" s="92"/>
      <c r="G462" s="92"/>
      <c r="H462" s="92"/>
      <c r="I462" s="92"/>
      <c r="J462" s="92"/>
      <c r="K462" s="92"/>
    </row>
    <row r="463" spans="1:11" s="66" customFormat="1" ht="17.100000000000001" customHeight="1" x14ac:dyDescent="0.25">
      <c r="A463" s="89"/>
      <c r="B463" s="90"/>
      <c r="C463" s="89"/>
      <c r="D463" s="91"/>
      <c r="E463" s="92"/>
      <c r="F463" s="92"/>
      <c r="G463" s="92"/>
      <c r="H463" s="92"/>
      <c r="I463" s="92"/>
      <c r="J463" s="92"/>
      <c r="K463" s="92"/>
    </row>
    <row r="464" spans="1:11" s="66" customFormat="1" ht="17.100000000000001" customHeight="1" x14ac:dyDescent="0.25">
      <c r="A464" s="89"/>
      <c r="B464" s="90"/>
      <c r="C464" s="89"/>
      <c r="D464" s="91"/>
      <c r="E464" s="92"/>
      <c r="F464" s="92"/>
      <c r="G464" s="92"/>
      <c r="H464" s="92"/>
      <c r="I464" s="92"/>
      <c r="J464" s="92"/>
      <c r="K464" s="92"/>
    </row>
    <row r="465" spans="1:11" s="66" customFormat="1" ht="17.100000000000001" customHeight="1" x14ac:dyDescent="0.25">
      <c r="A465" s="89"/>
      <c r="B465" s="90"/>
      <c r="C465" s="89"/>
      <c r="D465" s="91"/>
      <c r="E465" s="92"/>
      <c r="F465" s="92"/>
      <c r="G465" s="92"/>
      <c r="H465" s="92"/>
      <c r="I465" s="92"/>
      <c r="J465" s="92"/>
      <c r="K465" s="92"/>
    </row>
    <row r="466" spans="1:11" s="66" customFormat="1" ht="17.100000000000001" customHeight="1" x14ac:dyDescent="0.25">
      <c r="A466" s="89"/>
      <c r="B466" s="90"/>
      <c r="C466" s="89"/>
      <c r="D466" s="91"/>
      <c r="E466" s="92"/>
      <c r="F466" s="92"/>
      <c r="G466" s="92"/>
      <c r="H466" s="92"/>
      <c r="I466" s="92"/>
      <c r="J466" s="92"/>
      <c r="K466" s="92"/>
    </row>
    <row r="467" spans="1:11" s="66" customFormat="1" ht="17.100000000000001" customHeight="1" x14ac:dyDescent="0.25">
      <c r="A467" s="89"/>
      <c r="B467" s="90"/>
      <c r="C467" s="89"/>
      <c r="D467" s="91"/>
      <c r="E467" s="92"/>
      <c r="F467" s="92"/>
      <c r="G467" s="92"/>
      <c r="H467" s="92"/>
      <c r="I467" s="92"/>
      <c r="J467" s="92"/>
      <c r="K467" s="92"/>
    </row>
    <row r="468" spans="1:11" s="66" customFormat="1" ht="17.100000000000001" customHeight="1" x14ac:dyDescent="0.25">
      <c r="A468" s="89"/>
      <c r="B468" s="90"/>
      <c r="C468" s="89"/>
      <c r="D468" s="91"/>
      <c r="E468" s="92"/>
      <c r="F468" s="92"/>
      <c r="G468" s="92"/>
      <c r="H468" s="92"/>
      <c r="I468" s="92"/>
      <c r="J468" s="92"/>
      <c r="K468" s="92"/>
    </row>
    <row r="469" spans="1:11" s="66" customFormat="1" ht="17.100000000000001" customHeight="1" x14ac:dyDescent="0.25">
      <c r="A469" s="89"/>
      <c r="B469" s="90"/>
      <c r="C469" s="89"/>
      <c r="D469" s="91"/>
      <c r="E469" s="92"/>
      <c r="F469" s="92"/>
      <c r="G469" s="92"/>
      <c r="H469" s="92"/>
      <c r="I469" s="92"/>
      <c r="J469" s="92"/>
      <c r="K469" s="92"/>
    </row>
    <row r="470" spans="1:11" s="66" customFormat="1" ht="17.100000000000001" customHeight="1" x14ac:dyDescent="0.25">
      <c r="A470" s="89"/>
      <c r="B470" s="90"/>
      <c r="C470" s="89"/>
      <c r="D470" s="91"/>
      <c r="E470" s="92"/>
      <c r="F470" s="92"/>
      <c r="G470" s="92"/>
      <c r="H470" s="92"/>
      <c r="I470" s="92"/>
      <c r="J470" s="92"/>
      <c r="K470" s="92"/>
    </row>
    <row r="471" spans="1:11" s="66" customFormat="1" ht="17.100000000000001" customHeight="1" x14ac:dyDescent="0.25">
      <c r="A471" s="89"/>
      <c r="B471" s="90"/>
      <c r="C471" s="89"/>
      <c r="D471" s="91"/>
      <c r="E471" s="92"/>
      <c r="F471" s="92"/>
      <c r="G471" s="92"/>
      <c r="H471" s="92"/>
      <c r="I471" s="92"/>
      <c r="J471" s="92"/>
      <c r="K471" s="92"/>
    </row>
    <row r="472" spans="1:11" s="66" customFormat="1" ht="17.100000000000001" customHeight="1" x14ac:dyDescent="0.25">
      <c r="A472" s="89"/>
      <c r="B472" s="90"/>
      <c r="C472" s="89"/>
      <c r="D472" s="91"/>
      <c r="E472" s="92"/>
      <c r="F472" s="92"/>
      <c r="G472" s="92"/>
      <c r="H472" s="92"/>
      <c r="I472" s="92"/>
      <c r="J472" s="92"/>
      <c r="K472" s="92"/>
    </row>
    <row r="473" spans="1:11" s="66" customFormat="1" ht="17.100000000000001" customHeight="1" x14ac:dyDescent="0.25">
      <c r="A473" s="89"/>
      <c r="B473" s="90"/>
      <c r="C473" s="89"/>
      <c r="D473" s="91"/>
      <c r="E473" s="92"/>
      <c r="F473" s="92"/>
      <c r="G473" s="92"/>
      <c r="H473" s="92"/>
      <c r="I473" s="92"/>
      <c r="J473" s="92"/>
      <c r="K473" s="92"/>
    </row>
    <row r="474" spans="1:11" s="66" customFormat="1" ht="17.100000000000001" customHeight="1" x14ac:dyDescent="0.25">
      <c r="A474" s="89"/>
      <c r="B474" s="90"/>
      <c r="C474" s="89"/>
      <c r="D474" s="91"/>
      <c r="E474" s="92"/>
      <c r="F474" s="92"/>
      <c r="G474" s="92"/>
      <c r="H474" s="92"/>
      <c r="I474" s="92"/>
      <c r="J474" s="92"/>
      <c r="K474" s="92"/>
    </row>
    <row r="475" spans="1:11" s="66" customFormat="1" ht="17.100000000000001" customHeight="1" x14ac:dyDescent="0.25">
      <c r="A475" s="89"/>
      <c r="B475" s="90"/>
      <c r="C475" s="89"/>
      <c r="D475" s="91"/>
      <c r="E475" s="92"/>
      <c r="F475" s="92"/>
      <c r="G475" s="92"/>
      <c r="H475" s="92"/>
      <c r="I475" s="92"/>
      <c r="J475" s="92"/>
      <c r="K475" s="92"/>
    </row>
    <row r="476" spans="1:11" s="66" customFormat="1" ht="17.100000000000001" customHeight="1" x14ac:dyDescent="0.25">
      <c r="A476" s="89"/>
      <c r="B476" s="90"/>
      <c r="C476" s="89"/>
      <c r="D476" s="91"/>
      <c r="E476" s="92"/>
      <c r="F476" s="92"/>
      <c r="G476" s="92"/>
      <c r="H476" s="92"/>
      <c r="I476" s="92"/>
      <c r="J476" s="92"/>
      <c r="K476" s="92"/>
    </row>
    <row r="477" spans="1:11" s="66" customFormat="1" ht="17.100000000000001" customHeight="1" x14ac:dyDescent="0.25">
      <c r="A477" s="89"/>
      <c r="B477" s="90"/>
      <c r="C477" s="89"/>
      <c r="D477" s="91"/>
      <c r="E477" s="92"/>
      <c r="F477" s="92"/>
      <c r="G477" s="92"/>
      <c r="H477" s="92"/>
      <c r="I477" s="92"/>
      <c r="J477" s="92"/>
      <c r="K477" s="92"/>
    </row>
    <row r="478" spans="1:11" s="66" customFormat="1" ht="17.100000000000001" customHeight="1" x14ac:dyDescent="0.25">
      <c r="A478" s="89"/>
      <c r="B478" s="90"/>
      <c r="C478" s="89"/>
      <c r="D478" s="91"/>
      <c r="E478" s="92"/>
      <c r="F478" s="92"/>
      <c r="G478" s="92"/>
      <c r="H478" s="92"/>
      <c r="I478" s="92"/>
      <c r="J478" s="92"/>
      <c r="K478" s="92"/>
    </row>
    <row r="479" spans="1:11" s="66" customFormat="1" ht="17.100000000000001" customHeight="1" x14ac:dyDescent="0.25">
      <c r="A479" s="89"/>
      <c r="B479" s="90"/>
      <c r="C479" s="89"/>
      <c r="D479" s="91"/>
      <c r="E479" s="92"/>
      <c r="F479" s="92"/>
      <c r="G479" s="92"/>
      <c r="H479" s="92"/>
      <c r="I479" s="92"/>
      <c r="J479" s="92"/>
      <c r="K479" s="92"/>
    </row>
    <row r="480" spans="1:11" s="66" customFormat="1" ht="17.100000000000001" customHeight="1" x14ac:dyDescent="0.25">
      <c r="A480" s="89"/>
      <c r="B480" s="90"/>
      <c r="C480" s="89"/>
      <c r="D480" s="91"/>
      <c r="E480" s="92"/>
      <c r="F480" s="92"/>
      <c r="G480" s="92"/>
      <c r="H480" s="92"/>
      <c r="I480" s="92"/>
      <c r="J480" s="92"/>
      <c r="K480" s="92"/>
    </row>
    <row r="481" spans="1:11" s="66" customFormat="1" ht="17.100000000000001" customHeight="1" x14ac:dyDescent="0.25">
      <c r="A481" s="89"/>
      <c r="B481" s="90"/>
      <c r="C481" s="89"/>
      <c r="D481" s="91"/>
      <c r="E481" s="92"/>
      <c r="F481" s="92"/>
      <c r="G481" s="92"/>
      <c r="H481" s="92"/>
      <c r="I481" s="92"/>
      <c r="J481" s="92"/>
      <c r="K481" s="92"/>
    </row>
    <row r="482" spans="1:11" s="66" customFormat="1" ht="17.100000000000001" customHeight="1" x14ac:dyDescent="0.25">
      <c r="A482" s="89"/>
      <c r="B482" s="90"/>
      <c r="C482" s="89"/>
      <c r="D482" s="91"/>
      <c r="E482" s="92"/>
      <c r="F482" s="92"/>
      <c r="G482" s="92"/>
      <c r="H482" s="92"/>
      <c r="I482" s="92"/>
      <c r="J482" s="92"/>
      <c r="K482" s="92"/>
    </row>
    <row r="483" spans="1:11" s="66" customFormat="1" ht="17.100000000000001" customHeight="1" x14ac:dyDescent="0.25">
      <c r="A483" s="89"/>
      <c r="B483" s="90"/>
      <c r="C483" s="89"/>
      <c r="D483" s="91"/>
      <c r="E483" s="92"/>
      <c r="F483" s="92"/>
      <c r="G483" s="92"/>
      <c r="H483" s="92"/>
      <c r="I483" s="92"/>
      <c r="J483" s="92"/>
      <c r="K483" s="92"/>
    </row>
    <row r="484" spans="1:11" s="66" customFormat="1" ht="17.100000000000001" customHeight="1" x14ac:dyDescent="0.25">
      <c r="A484" s="89"/>
      <c r="B484" s="90"/>
      <c r="C484" s="89"/>
      <c r="D484" s="91"/>
      <c r="E484" s="92"/>
      <c r="F484" s="92"/>
      <c r="G484" s="92"/>
      <c r="H484" s="92"/>
      <c r="I484" s="92"/>
      <c r="J484" s="92"/>
      <c r="K484" s="92"/>
    </row>
    <row r="485" spans="1:11" s="66" customFormat="1" ht="17.100000000000001" customHeight="1" x14ac:dyDescent="0.25">
      <c r="A485" s="89"/>
      <c r="B485" s="90"/>
      <c r="C485" s="89"/>
      <c r="D485" s="91"/>
      <c r="E485" s="92"/>
      <c r="F485" s="92"/>
      <c r="G485" s="92"/>
      <c r="H485" s="92"/>
      <c r="I485" s="92"/>
      <c r="J485" s="92"/>
      <c r="K485" s="92"/>
    </row>
    <row r="486" spans="1:11" s="66" customFormat="1" ht="17.100000000000001" customHeight="1" x14ac:dyDescent="0.25">
      <c r="A486" s="89"/>
      <c r="B486" s="90"/>
      <c r="C486" s="89"/>
      <c r="D486" s="91"/>
      <c r="E486" s="92"/>
      <c r="F486" s="92"/>
      <c r="G486" s="92"/>
      <c r="H486" s="92"/>
      <c r="I486" s="92"/>
      <c r="J486" s="92"/>
      <c r="K486" s="92"/>
    </row>
    <row r="487" spans="1:11" s="66" customFormat="1" ht="17.100000000000001" customHeight="1" x14ac:dyDescent="0.25">
      <c r="A487" s="89"/>
      <c r="B487" s="90"/>
      <c r="C487" s="89"/>
      <c r="D487" s="91"/>
      <c r="E487" s="92"/>
      <c r="F487" s="92"/>
      <c r="G487" s="92"/>
      <c r="H487" s="92"/>
      <c r="I487" s="92"/>
      <c r="J487" s="92"/>
      <c r="K487" s="92"/>
    </row>
    <row r="488" spans="1:11" s="66" customFormat="1" ht="17.100000000000001" customHeight="1" x14ac:dyDescent="0.25">
      <c r="A488" s="89"/>
      <c r="B488" s="90"/>
      <c r="C488" s="89"/>
      <c r="D488" s="91"/>
      <c r="E488" s="92"/>
      <c r="F488" s="92"/>
      <c r="G488" s="92"/>
      <c r="H488" s="92"/>
      <c r="I488" s="92"/>
      <c r="J488" s="92"/>
      <c r="K488" s="92"/>
    </row>
    <row r="489" spans="1:11" s="66" customFormat="1" ht="17.100000000000001" customHeight="1" x14ac:dyDescent="0.25">
      <c r="A489" s="89"/>
      <c r="B489" s="90"/>
      <c r="C489" s="89"/>
      <c r="D489" s="91"/>
      <c r="E489" s="92"/>
      <c r="F489" s="92"/>
      <c r="G489" s="92"/>
      <c r="H489" s="92"/>
      <c r="I489" s="92"/>
      <c r="J489" s="92"/>
      <c r="K489" s="92"/>
    </row>
    <row r="490" spans="1:11" s="66" customFormat="1" ht="17.100000000000001" customHeight="1" x14ac:dyDescent="0.25">
      <c r="A490" s="89"/>
      <c r="B490" s="90"/>
      <c r="C490" s="89"/>
      <c r="D490" s="91"/>
      <c r="E490" s="92"/>
      <c r="F490" s="92"/>
      <c r="G490" s="92"/>
      <c r="H490" s="92"/>
      <c r="I490" s="92"/>
      <c r="J490" s="92"/>
      <c r="K490" s="92"/>
    </row>
    <row r="491" spans="1:11" s="66" customFormat="1" ht="17.100000000000001" customHeight="1" x14ac:dyDescent="0.25">
      <c r="A491" s="89"/>
      <c r="B491" s="90"/>
      <c r="C491" s="89"/>
      <c r="D491" s="91"/>
      <c r="E491" s="92"/>
      <c r="F491" s="92"/>
      <c r="G491" s="92"/>
      <c r="H491" s="92"/>
      <c r="I491" s="92"/>
      <c r="J491" s="92"/>
      <c r="K491" s="92"/>
    </row>
    <row r="492" spans="1:11" s="66" customFormat="1" ht="17.100000000000001" customHeight="1" x14ac:dyDescent="0.25">
      <c r="A492" s="89"/>
      <c r="B492" s="90"/>
      <c r="C492" s="89"/>
      <c r="D492" s="91"/>
      <c r="E492" s="92"/>
      <c r="F492" s="92"/>
      <c r="G492" s="92"/>
      <c r="H492" s="92"/>
      <c r="I492" s="92"/>
      <c r="J492" s="92"/>
      <c r="K492" s="92"/>
    </row>
    <row r="493" spans="1:11" s="66" customFormat="1" ht="17.100000000000001" customHeight="1" x14ac:dyDescent="0.25">
      <c r="A493" s="89"/>
      <c r="B493" s="90"/>
      <c r="C493" s="89"/>
      <c r="D493" s="91"/>
      <c r="E493" s="92"/>
      <c r="F493" s="92"/>
      <c r="G493" s="92"/>
      <c r="H493" s="92"/>
      <c r="I493" s="92"/>
      <c r="J493" s="92"/>
      <c r="K493" s="92"/>
    </row>
    <row r="494" spans="1:11" s="66" customFormat="1" ht="17.100000000000001" customHeight="1" x14ac:dyDescent="0.25">
      <c r="A494" s="89"/>
      <c r="B494" s="90"/>
      <c r="C494" s="89"/>
      <c r="D494" s="91"/>
      <c r="E494" s="92"/>
      <c r="F494" s="92"/>
      <c r="G494" s="92"/>
      <c r="H494" s="92"/>
      <c r="I494" s="92"/>
      <c r="J494" s="92"/>
      <c r="K494" s="92"/>
    </row>
    <row r="495" spans="1:11" s="66" customFormat="1" ht="17.100000000000001" customHeight="1" x14ac:dyDescent="0.25">
      <c r="A495" s="89"/>
      <c r="B495" s="90"/>
      <c r="C495" s="89"/>
      <c r="D495" s="91"/>
      <c r="E495" s="92"/>
      <c r="F495" s="92"/>
      <c r="G495" s="92"/>
      <c r="H495" s="92"/>
      <c r="I495" s="92"/>
      <c r="J495" s="92"/>
      <c r="K495" s="92"/>
    </row>
    <row r="496" spans="1:11" s="66" customFormat="1" ht="17.100000000000001" customHeight="1" x14ac:dyDescent="0.25">
      <c r="A496" s="89"/>
      <c r="B496" s="90"/>
      <c r="C496" s="89"/>
      <c r="D496" s="91"/>
      <c r="E496" s="92"/>
      <c r="F496" s="92"/>
      <c r="G496" s="92"/>
      <c r="H496" s="92"/>
      <c r="I496" s="92"/>
      <c r="J496" s="92"/>
      <c r="K496" s="92"/>
    </row>
    <row r="497" spans="1:11" s="66" customFormat="1" ht="17.100000000000001" customHeight="1" x14ac:dyDescent="0.25">
      <c r="A497" s="89"/>
      <c r="B497" s="90"/>
      <c r="C497" s="89"/>
      <c r="D497" s="91"/>
      <c r="E497" s="92"/>
      <c r="F497" s="92"/>
      <c r="G497" s="92"/>
      <c r="H497" s="92"/>
      <c r="I497" s="92"/>
      <c r="J497" s="92"/>
      <c r="K497" s="92"/>
    </row>
    <row r="498" spans="1:11" s="66" customFormat="1" ht="17.100000000000001" customHeight="1" x14ac:dyDescent="0.25">
      <c r="A498" s="89"/>
      <c r="B498" s="90"/>
      <c r="C498" s="89"/>
      <c r="D498" s="91"/>
      <c r="E498" s="92"/>
      <c r="F498" s="92"/>
      <c r="G498" s="92"/>
      <c r="H498" s="92"/>
      <c r="I498" s="92"/>
      <c r="J498" s="92"/>
      <c r="K498" s="92"/>
    </row>
    <row r="499" spans="1:11" s="66" customFormat="1" ht="17.100000000000001" customHeight="1" x14ac:dyDescent="0.25">
      <c r="A499" s="89"/>
      <c r="B499" s="90"/>
      <c r="C499" s="89"/>
      <c r="D499" s="91"/>
      <c r="E499" s="92"/>
      <c r="F499" s="92"/>
      <c r="G499" s="92"/>
      <c r="H499" s="92"/>
      <c r="I499" s="92"/>
      <c r="J499" s="92"/>
      <c r="K499" s="92"/>
    </row>
    <row r="500" spans="1:11" s="66" customFormat="1" ht="17.100000000000001" customHeight="1" x14ac:dyDescent="0.25">
      <c r="A500" s="89"/>
      <c r="B500" s="90"/>
      <c r="C500" s="89"/>
      <c r="D500" s="91"/>
      <c r="E500" s="92"/>
      <c r="F500" s="92"/>
      <c r="G500" s="92"/>
      <c r="H500" s="92"/>
      <c r="I500" s="92"/>
      <c r="J500" s="92"/>
      <c r="K500" s="92"/>
    </row>
    <row r="501" spans="1:11" s="66" customFormat="1" ht="17.100000000000001" customHeight="1" x14ac:dyDescent="0.25">
      <c r="A501" s="89"/>
      <c r="B501" s="90"/>
      <c r="C501" s="89"/>
      <c r="D501" s="91"/>
      <c r="E501" s="92"/>
      <c r="F501" s="92"/>
      <c r="G501" s="92"/>
      <c r="H501" s="92"/>
      <c r="I501" s="92"/>
      <c r="J501" s="92"/>
      <c r="K501" s="92"/>
    </row>
    <row r="502" spans="1:11" s="66" customFormat="1" ht="17.100000000000001" customHeight="1" x14ac:dyDescent="0.25">
      <c r="A502" s="89"/>
      <c r="B502" s="90"/>
      <c r="C502" s="89"/>
      <c r="D502" s="91"/>
      <c r="E502" s="92"/>
      <c r="F502" s="92"/>
      <c r="G502" s="92"/>
      <c r="H502" s="92"/>
      <c r="I502" s="92"/>
      <c r="J502" s="92"/>
      <c r="K502" s="92"/>
    </row>
    <row r="503" spans="1:11" s="66" customFormat="1" ht="17.100000000000001" customHeight="1" x14ac:dyDescent="0.25">
      <c r="A503" s="89"/>
      <c r="B503" s="90"/>
      <c r="C503" s="89"/>
      <c r="D503" s="91"/>
      <c r="E503" s="92"/>
      <c r="F503" s="92"/>
      <c r="G503" s="92"/>
      <c r="H503" s="92"/>
      <c r="I503" s="92"/>
      <c r="J503" s="92"/>
      <c r="K503" s="92"/>
    </row>
  </sheetData>
  <pageMargins left="0.6" right="0.4" top="0.7" bottom="0.5" header="0.4" footer="0.3"/>
  <pageSetup scale="120" fitToHeight="2" orientation="portrait" r:id="rId1"/>
  <headerFooter alignWithMargins="0">
    <oddFooter>&amp;L&amp;"Calibri,Bold"&amp;8&amp;F. Page &amp;P</oddFooter>
  </headerFooter>
  <rowBreaks count="3" manualBreakCount="3">
    <brk id="34" max="16383" man="1"/>
    <brk id="58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zoomScale="200" zoomScaleNormal="200" workbookViewId="0">
      <selection activeCell="D56" sqref="D56"/>
    </sheetView>
  </sheetViews>
  <sheetFormatPr defaultRowHeight="18" x14ac:dyDescent="0.25"/>
  <cols>
    <col min="1" max="1" width="3.42578125" style="25" customWidth="1"/>
    <col min="2" max="2" width="2.7109375" style="25" customWidth="1"/>
    <col min="3" max="3" width="24.28515625" style="36" customWidth="1"/>
    <col min="4" max="4" width="13.28515625" style="26" customWidth="1"/>
    <col min="5" max="5" width="10.28515625" style="26" customWidth="1"/>
    <col min="6" max="6" width="12.28515625" style="26" customWidth="1"/>
    <col min="7" max="7" width="10.7109375" style="26" customWidth="1"/>
    <col min="8" max="8" width="10.5703125" style="26" customWidth="1"/>
    <col min="9" max="9" width="9.5703125" style="26" customWidth="1"/>
    <col min="10" max="10" width="2.140625" style="3" customWidth="1"/>
  </cols>
  <sheetData>
    <row r="1" spans="1:10" s="1" customFormat="1" ht="14.1" customHeight="1" thickBot="1" x14ac:dyDescent="0.25">
      <c r="A1" s="14" t="s">
        <v>5</v>
      </c>
      <c r="B1" s="14"/>
      <c r="C1" s="15"/>
      <c r="D1" s="16"/>
      <c r="E1" s="16"/>
      <c r="F1" s="16"/>
      <c r="G1" s="16"/>
      <c r="H1" s="16"/>
      <c r="I1" s="16"/>
      <c r="J1" s="4"/>
    </row>
    <row r="2" spans="1:10" s="1" customFormat="1" ht="5.25" customHeight="1" x14ac:dyDescent="0.2">
      <c r="A2" s="17"/>
      <c r="B2" s="18"/>
      <c r="C2" s="19"/>
      <c r="D2" s="20"/>
      <c r="E2" s="21"/>
      <c r="F2" s="22"/>
      <c r="G2" s="23"/>
      <c r="H2" s="24"/>
      <c r="I2" s="24"/>
    </row>
    <row r="3" spans="1:10" ht="21" customHeight="1" x14ac:dyDescent="0.25">
      <c r="A3" s="61" t="s">
        <v>119</v>
      </c>
      <c r="J3"/>
    </row>
    <row r="4" spans="1:10" ht="15" customHeight="1" thickBot="1" x14ac:dyDescent="0.3">
      <c r="C4" s="55" t="s">
        <v>113</v>
      </c>
      <c r="E4" s="27">
        <v>2011</v>
      </c>
      <c r="F4" s="27">
        <v>2012</v>
      </c>
      <c r="G4" s="27">
        <v>2013</v>
      </c>
      <c r="H4" s="27">
        <v>2014</v>
      </c>
      <c r="I4" s="28"/>
      <c r="J4"/>
    </row>
    <row r="5" spans="1:10" s="1" customFormat="1" ht="15" customHeight="1" x14ac:dyDescent="0.2">
      <c r="A5" s="29"/>
      <c r="B5" s="29"/>
      <c r="C5" s="30" t="s">
        <v>107</v>
      </c>
      <c r="D5" s="21"/>
      <c r="E5" s="31">
        <v>200000</v>
      </c>
      <c r="F5" s="31">
        <v>200000</v>
      </c>
      <c r="G5" s="31">
        <v>200000</v>
      </c>
      <c r="H5" s="31">
        <v>200000</v>
      </c>
      <c r="I5" s="21"/>
    </row>
    <row r="6" spans="1:10" s="1" customFormat="1" ht="15" customHeight="1" x14ac:dyDescent="0.2">
      <c r="A6" s="29"/>
      <c r="B6" s="29"/>
      <c r="C6" s="30" t="s">
        <v>108</v>
      </c>
      <c r="D6" s="21"/>
      <c r="E6" s="32">
        <v>-120000</v>
      </c>
      <c r="F6" s="32">
        <v>-120000</v>
      </c>
      <c r="G6" s="32">
        <v>-120000</v>
      </c>
      <c r="H6" s="32">
        <v>-120000</v>
      </c>
      <c r="I6" s="21"/>
    </row>
    <row r="7" spans="1:10" s="1" customFormat="1" ht="15" customHeight="1" x14ac:dyDescent="0.2">
      <c r="A7" s="29"/>
      <c r="B7" s="29"/>
      <c r="C7" s="30" t="s">
        <v>109</v>
      </c>
      <c r="D7" s="21"/>
      <c r="E7" s="33">
        <f>SUM(E5:E6)</f>
        <v>80000</v>
      </c>
      <c r="F7" s="33">
        <f>SUM(F5:F6)</f>
        <v>80000</v>
      </c>
      <c r="G7" s="33">
        <f>SUM(G5:G6)</f>
        <v>80000</v>
      </c>
      <c r="H7" s="33">
        <f>SUM(H5:H6)</f>
        <v>80000</v>
      </c>
      <c r="I7" s="21"/>
      <c r="J7" s="6"/>
    </row>
    <row r="8" spans="1:10" s="1" customFormat="1" ht="15" customHeight="1" x14ac:dyDescent="0.2">
      <c r="A8" s="29"/>
      <c r="B8" s="29"/>
      <c r="C8" s="30" t="s">
        <v>56</v>
      </c>
      <c r="D8" s="21"/>
      <c r="E8" s="32">
        <v>-20000</v>
      </c>
      <c r="F8" s="32">
        <v>-20000</v>
      </c>
      <c r="G8" s="32">
        <v>-20000</v>
      </c>
      <c r="H8" s="32">
        <v>-20000</v>
      </c>
      <c r="I8" s="21"/>
      <c r="J8" s="6"/>
    </row>
    <row r="9" spans="1:10" s="1" customFormat="1" ht="15" customHeight="1" x14ac:dyDescent="0.2">
      <c r="A9" s="29"/>
      <c r="B9" s="29"/>
      <c r="C9" s="30" t="s">
        <v>110</v>
      </c>
      <c r="D9" s="21"/>
      <c r="E9" s="33">
        <f>SUM(E7:E8)</f>
        <v>60000</v>
      </c>
      <c r="F9" s="33">
        <f>SUM(F7:F8)</f>
        <v>60000</v>
      </c>
      <c r="G9" s="33">
        <f>SUM(G7:G8)</f>
        <v>60000</v>
      </c>
      <c r="H9" s="33">
        <f>SUM(H7:H8)</f>
        <v>60000</v>
      </c>
      <c r="I9" s="21"/>
      <c r="J9" s="6"/>
    </row>
    <row r="10" spans="1:10" s="1" customFormat="1" ht="15" customHeight="1" x14ac:dyDescent="0.2">
      <c r="A10" s="29"/>
      <c r="B10" s="29"/>
      <c r="C10" s="30" t="s">
        <v>141</v>
      </c>
      <c r="D10" s="21"/>
      <c r="E10" s="33">
        <v>-4000</v>
      </c>
      <c r="F10" s="33"/>
      <c r="G10" s="33"/>
      <c r="H10" s="33"/>
      <c r="I10" s="21"/>
      <c r="J10" s="6"/>
    </row>
    <row r="11" spans="1:10" s="1" customFormat="1" ht="15" customHeight="1" x14ac:dyDescent="0.2">
      <c r="A11" s="29"/>
      <c r="B11" s="29"/>
      <c r="C11" s="30" t="s">
        <v>142</v>
      </c>
      <c r="D11" s="21"/>
      <c r="E11" s="33"/>
      <c r="F11" s="33">
        <v>9000</v>
      </c>
      <c r="G11" s="33">
        <v>-7000</v>
      </c>
      <c r="H11" s="33"/>
      <c r="I11" s="21"/>
      <c r="J11" s="6"/>
    </row>
    <row r="12" spans="1:10" s="1" customFormat="1" ht="15" customHeight="1" x14ac:dyDescent="0.2">
      <c r="A12" s="29"/>
      <c r="B12" s="29"/>
      <c r="C12" s="30" t="s">
        <v>128</v>
      </c>
      <c r="D12" s="21"/>
      <c r="E12" s="34">
        <f>SUM(E9:E11)</f>
        <v>56000</v>
      </c>
      <c r="F12" s="34">
        <f>SUM(F9:F11)</f>
        <v>69000</v>
      </c>
      <c r="G12" s="34">
        <f>SUM(G9:G11)</f>
        <v>53000</v>
      </c>
      <c r="H12" s="34">
        <f>SUM(H9:H11)</f>
        <v>60000</v>
      </c>
      <c r="I12" s="21"/>
      <c r="J12" s="6"/>
    </row>
    <row r="13" spans="1:10" s="1" customFormat="1" ht="24" customHeight="1" thickBot="1" x14ac:dyDescent="0.25">
      <c r="A13" s="29"/>
      <c r="B13" s="29"/>
      <c r="C13" s="30" t="s">
        <v>112</v>
      </c>
      <c r="D13" s="21"/>
      <c r="E13" s="35"/>
      <c r="F13" s="35"/>
      <c r="G13" s="35"/>
      <c r="H13" s="35"/>
      <c r="I13" s="21"/>
      <c r="J13" s="6"/>
    </row>
    <row r="14" spans="1:10" ht="3.75" customHeight="1" x14ac:dyDescent="0.25"/>
    <row r="15" spans="1:10" x14ac:dyDescent="0.25">
      <c r="A15" s="25">
        <v>27</v>
      </c>
      <c r="C15" s="37" t="s">
        <v>115</v>
      </c>
      <c r="F15" s="38"/>
    </row>
    <row r="16" spans="1:10" ht="3.75" customHeight="1" x14ac:dyDescent="0.25">
      <c r="C16" s="37"/>
    </row>
    <row r="17" spans="1:9" x14ac:dyDescent="0.25">
      <c r="A17" s="25">
        <v>28</v>
      </c>
      <c r="C17" s="37" t="s">
        <v>116</v>
      </c>
      <c r="F17" s="38"/>
    </row>
    <row r="18" spans="1:9" x14ac:dyDescent="0.25">
      <c r="A18" s="25">
        <v>29</v>
      </c>
      <c r="C18" s="37" t="s">
        <v>126</v>
      </c>
      <c r="I18" s="38"/>
    </row>
    <row r="19" spans="1:9" ht="4.5" customHeight="1" x14ac:dyDescent="0.25"/>
    <row r="20" spans="1:9" ht="17.25" customHeight="1" thickBot="1" x14ac:dyDescent="0.3">
      <c r="C20" s="12" t="s">
        <v>139</v>
      </c>
      <c r="E20" s="7"/>
      <c r="F20" s="11">
        <v>65000</v>
      </c>
    </row>
    <row r="21" spans="1:9" ht="17.25" customHeight="1" x14ac:dyDescent="0.25">
      <c r="D21" s="8">
        <v>50000</v>
      </c>
      <c r="E21" s="9">
        <v>0.15</v>
      </c>
      <c r="F21" s="8">
        <v>7500</v>
      </c>
    </row>
    <row r="22" spans="1:9" ht="17.25" customHeight="1" x14ac:dyDescent="0.25">
      <c r="D22" s="63"/>
      <c r="E22" s="9">
        <v>0.25</v>
      </c>
      <c r="F22" s="64"/>
    </row>
    <row r="23" spans="1:9" ht="15" customHeight="1" x14ac:dyDescent="0.25">
      <c r="D23" s="13"/>
      <c r="E23" s="9"/>
      <c r="F23" s="13"/>
    </row>
    <row r="24" spans="1:9" ht="8.25" customHeight="1" x14ac:dyDescent="0.25"/>
    <row r="25" spans="1:9" ht="16.5" customHeight="1" x14ac:dyDescent="0.25">
      <c r="A25" s="25">
        <v>30</v>
      </c>
      <c r="C25" s="37" t="s">
        <v>117</v>
      </c>
      <c r="F25" s="38"/>
    </row>
    <row r="26" spans="1:9" ht="6.75" customHeight="1" x14ac:dyDescent="0.25"/>
    <row r="27" spans="1:9" ht="18" customHeight="1" x14ac:dyDescent="0.25">
      <c r="A27" s="25">
        <v>31</v>
      </c>
      <c r="C27" s="37" t="s">
        <v>118</v>
      </c>
      <c r="F27" s="38"/>
    </row>
    <row r="28" spans="1:9" ht="12.75" customHeight="1" x14ac:dyDescent="0.25"/>
    <row r="29" spans="1:9" ht="25.5" customHeight="1" x14ac:dyDescent="0.3">
      <c r="A29" s="62" t="s">
        <v>143</v>
      </c>
    </row>
    <row r="30" spans="1:9" ht="18.75" thickBot="1" x14ac:dyDescent="0.3">
      <c r="C30" s="30" t="s">
        <v>120</v>
      </c>
      <c r="E30" s="27">
        <v>2011</v>
      </c>
      <c r="F30" s="27">
        <v>2012</v>
      </c>
      <c r="G30" s="27">
        <v>2013</v>
      </c>
      <c r="H30" s="27">
        <v>2014</v>
      </c>
    </row>
    <row r="31" spans="1:9" ht="16.5" customHeight="1" x14ac:dyDescent="0.25">
      <c r="C31" s="30" t="s">
        <v>121</v>
      </c>
      <c r="D31" s="21"/>
      <c r="E31" s="39">
        <v>80000</v>
      </c>
      <c r="F31" s="39">
        <v>80000</v>
      </c>
      <c r="G31" s="39">
        <v>80000</v>
      </c>
      <c r="H31" s="39">
        <v>80000</v>
      </c>
    </row>
    <row r="32" spans="1:9" ht="16.5" customHeight="1" x14ac:dyDescent="0.25">
      <c r="C32" s="30" t="s">
        <v>111</v>
      </c>
      <c r="D32" s="21"/>
      <c r="E32" s="33">
        <v>-8000</v>
      </c>
      <c r="F32" s="33"/>
      <c r="G32" s="33">
        <v>-3000</v>
      </c>
      <c r="H32" s="33"/>
    </row>
    <row r="33" spans="1:9" ht="16.5" customHeight="1" x14ac:dyDescent="0.25">
      <c r="C33" s="30" t="s">
        <v>114</v>
      </c>
      <c r="D33" s="21"/>
      <c r="E33" s="33"/>
      <c r="F33" s="33">
        <v>1000</v>
      </c>
      <c r="G33" s="33">
        <v>2000</v>
      </c>
      <c r="H33" s="33">
        <v>2000</v>
      </c>
    </row>
    <row r="34" spans="1:9" ht="16.5" customHeight="1" x14ac:dyDescent="0.25">
      <c r="C34" s="30" t="s">
        <v>122</v>
      </c>
      <c r="D34" s="21"/>
      <c r="E34" s="34">
        <f>SUM(E31:E33)</f>
        <v>72000</v>
      </c>
      <c r="F34" s="34">
        <f>SUM(F31:F33)</f>
        <v>81000</v>
      </c>
      <c r="G34" s="34">
        <f>SUM(G31:G33)</f>
        <v>79000</v>
      </c>
      <c r="H34" s="34">
        <f>SUM(H31:H33)</f>
        <v>82000</v>
      </c>
    </row>
    <row r="35" spans="1:9" ht="16.5" customHeight="1" x14ac:dyDescent="0.25">
      <c r="C35" s="30" t="s">
        <v>127</v>
      </c>
      <c r="D35" s="21"/>
      <c r="E35" s="40"/>
      <c r="F35" s="40">
        <f>+E32-E36</f>
        <v>-5000</v>
      </c>
      <c r="G35" s="40">
        <v>-1000</v>
      </c>
      <c r="H35" s="40"/>
    </row>
    <row r="36" spans="1:9" ht="16.5" customHeight="1" x14ac:dyDescent="0.25">
      <c r="C36" s="30" t="s">
        <v>144</v>
      </c>
      <c r="D36" s="21"/>
      <c r="E36" s="40">
        <v>-3000</v>
      </c>
      <c r="F36" s="40">
        <v>-3000</v>
      </c>
      <c r="G36" s="40">
        <v>-2000</v>
      </c>
      <c r="H36" s="40"/>
    </row>
    <row r="37" spans="1:9" ht="24.75" customHeight="1" thickBot="1" x14ac:dyDescent="0.3">
      <c r="C37" s="30" t="s">
        <v>123</v>
      </c>
      <c r="D37" s="21"/>
      <c r="E37" s="35"/>
      <c r="F37" s="35"/>
      <c r="G37" s="35"/>
      <c r="H37" s="35"/>
    </row>
    <row r="38" spans="1:9" ht="9.75" customHeight="1" x14ac:dyDescent="0.25"/>
    <row r="39" spans="1:9" ht="18.75" customHeight="1" x14ac:dyDescent="0.25">
      <c r="A39" s="25">
        <v>32</v>
      </c>
      <c r="C39" s="37" t="s">
        <v>124</v>
      </c>
      <c r="H39" s="38"/>
    </row>
    <row r="40" spans="1:9" ht="5.25" customHeight="1" x14ac:dyDescent="0.25"/>
    <row r="41" spans="1:9" ht="18" customHeight="1" x14ac:dyDescent="0.25">
      <c r="A41" s="25">
        <v>33</v>
      </c>
      <c r="C41" s="37" t="s">
        <v>125</v>
      </c>
      <c r="H41" s="38"/>
    </row>
    <row r="42" spans="1:9" ht="5.25" customHeight="1" x14ac:dyDescent="0.25">
      <c r="C42" s="37"/>
    </row>
    <row r="43" spans="1:9" ht="17.25" customHeight="1" x14ac:dyDescent="0.25">
      <c r="A43" s="25">
        <v>34</v>
      </c>
      <c r="C43" s="37" t="s">
        <v>140</v>
      </c>
      <c r="H43" s="38"/>
    </row>
    <row r="44" spans="1:9" x14ac:dyDescent="0.25">
      <c r="A44" s="25">
        <v>35</v>
      </c>
      <c r="C44" s="37" t="s">
        <v>134</v>
      </c>
    </row>
    <row r="45" spans="1:9" ht="18" customHeight="1" x14ac:dyDescent="0.25">
      <c r="C45" s="30" t="s">
        <v>135</v>
      </c>
      <c r="I45" s="38"/>
    </row>
    <row r="46" spans="1:9" ht="15" customHeight="1" x14ac:dyDescent="0.25">
      <c r="C46" s="41" t="s">
        <v>133</v>
      </c>
      <c r="D46" s="42" t="s">
        <v>129</v>
      </c>
      <c r="E46" s="43" t="s">
        <v>130</v>
      </c>
      <c r="F46" s="44" t="s">
        <v>131</v>
      </c>
    </row>
    <row r="47" spans="1:9" ht="15" customHeight="1" x14ac:dyDescent="0.25">
      <c r="C47" s="45" t="s">
        <v>162</v>
      </c>
      <c r="D47" s="46">
        <v>17850</v>
      </c>
      <c r="E47" s="56"/>
      <c r="F47" s="49">
        <v>1785</v>
      </c>
    </row>
    <row r="48" spans="1:9" ht="15" customHeight="1" x14ac:dyDescent="0.25">
      <c r="C48" s="47" t="s">
        <v>132</v>
      </c>
      <c r="D48" s="48">
        <f>+D49-D47</f>
        <v>42150</v>
      </c>
      <c r="E48" s="57">
        <v>0.15</v>
      </c>
      <c r="F48" s="58"/>
    </row>
    <row r="49" spans="3:6" ht="15" customHeight="1" x14ac:dyDescent="0.25">
      <c r="C49" s="47" t="s">
        <v>136</v>
      </c>
      <c r="D49" s="46">
        <v>60000</v>
      </c>
      <c r="E49" s="56"/>
      <c r="F49" s="49"/>
    </row>
    <row r="50" spans="3:6" ht="15" customHeight="1" x14ac:dyDescent="0.25">
      <c r="C50" s="50" t="s">
        <v>137</v>
      </c>
      <c r="D50" s="51"/>
      <c r="E50" s="59"/>
      <c r="F50" s="52"/>
    </row>
    <row r="51" spans="3:6" ht="15" customHeight="1" x14ac:dyDescent="0.25">
      <c r="C51" s="53" t="s">
        <v>138</v>
      </c>
      <c r="D51" s="51"/>
      <c r="E51" s="60"/>
      <c r="F51" s="54"/>
    </row>
  </sheetData>
  <pageMargins left="0.75" right="0.5" top="0.5" bottom="0.4" header="0.3" footer="0.5"/>
  <pageSetup scale="95" orientation="portrait" r:id="rId1"/>
  <headerFooter alignWithMargins="0">
    <oddHeader>&amp;L&amp;A&amp;C&amp;F&amp;RPage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topLeftCell="A13" zoomScale="200" zoomScaleNormal="200" workbookViewId="0">
      <selection activeCell="C48" sqref="C48"/>
    </sheetView>
  </sheetViews>
  <sheetFormatPr defaultRowHeight="18" x14ac:dyDescent="0.25"/>
  <cols>
    <col min="1" max="1" width="3.42578125" style="25" customWidth="1"/>
    <col min="2" max="2" width="2.7109375" style="25" customWidth="1"/>
    <col min="3" max="3" width="24.28515625" style="36" customWidth="1"/>
    <col min="4" max="4" width="13.28515625" style="26" customWidth="1"/>
    <col min="5" max="5" width="10.28515625" style="26" customWidth="1"/>
    <col min="6" max="6" width="12.28515625" style="26" customWidth="1"/>
    <col min="7" max="7" width="10.7109375" style="26" customWidth="1"/>
    <col min="8" max="8" width="10.28515625" style="26" customWidth="1"/>
    <col min="9" max="9" width="9.5703125" style="26" customWidth="1"/>
    <col min="10" max="10" width="2.140625" style="3" customWidth="1"/>
  </cols>
  <sheetData>
    <row r="1" spans="1:10" s="1" customFormat="1" ht="14.1" customHeight="1" thickBot="1" x14ac:dyDescent="0.25">
      <c r="A1" s="14" t="s">
        <v>5</v>
      </c>
      <c r="B1" s="14"/>
      <c r="C1" s="15"/>
      <c r="D1" s="16"/>
      <c r="E1" s="16"/>
      <c r="F1" s="16"/>
      <c r="G1" s="16"/>
      <c r="H1" s="16"/>
      <c r="I1" s="16"/>
      <c r="J1" s="4"/>
    </row>
    <row r="2" spans="1:10" s="1" customFormat="1" ht="5.25" customHeight="1" x14ac:dyDescent="0.2">
      <c r="A2" s="17"/>
      <c r="B2" s="18"/>
      <c r="C2" s="19"/>
      <c r="D2" s="20"/>
      <c r="E2" s="21"/>
      <c r="F2" s="22"/>
      <c r="G2" s="23"/>
      <c r="H2" s="24"/>
      <c r="I2" s="24"/>
    </row>
    <row r="3" spans="1:10" ht="21" customHeight="1" x14ac:dyDescent="0.25">
      <c r="A3" s="61" t="s">
        <v>119</v>
      </c>
      <c r="J3"/>
    </row>
    <row r="4" spans="1:10" ht="15" customHeight="1" thickBot="1" x14ac:dyDescent="0.3">
      <c r="C4" s="55" t="s">
        <v>113</v>
      </c>
      <c r="E4" s="27">
        <v>2011</v>
      </c>
      <c r="F4" s="27">
        <v>2012</v>
      </c>
      <c r="G4" s="27">
        <v>2013</v>
      </c>
      <c r="H4" s="27">
        <v>2014</v>
      </c>
      <c r="I4" s="28"/>
      <c r="J4"/>
    </row>
    <row r="5" spans="1:10" s="1" customFormat="1" ht="15" customHeight="1" x14ac:dyDescent="0.2">
      <c r="A5" s="29"/>
      <c r="B5" s="29"/>
      <c r="C5" s="30" t="s">
        <v>107</v>
      </c>
      <c r="D5" s="21"/>
      <c r="E5" s="31">
        <v>200000</v>
      </c>
      <c r="F5" s="31">
        <v>200000</v>
      </c>
      <c r="G5" s="31">
        <v>200000</v>
      </c>
      <c r="H5" s="31">
        <v>200000</v>
      </c>
      <c r="I5" s="21"/>
    </row>
    <row r="6" spans="1:10" s="1" customFormat="1" ht="15" customHeight="1" x14ac:dyDescent="0.2">
      <c r="A6" s="29"/>
      <c r="B6" s="29"/>
      <c r="C6" s="30" t="s">
        <v>108</v>
      </c>
      <c r="D6" s="21"/>
      <c r="E6" s="32">
        <v>-120000</v>
      </c>
      <c r="F6" s="32">
        <v>-120000</v>
      </c>
      <c r="G6" s="32">
        <v>-120000</v>
      </c>
      <c r="H6" s="32">
        <v>-120000</v>
      </c>
      <c r="I6" s="21"/>
    </row>
    <row r="7" spans="1:10" s="1" customFormat="1" ht="15" customHeight="1" x14ac:dyDescent="0.2">
      <c r="A7" s="29"/>
      <c r="B7" s="29"/>
      <c r="C7" s="30" t="s">
        <v>109</v>
      </c>
      <c r="D7" s="21"/>
      <c r="E7" s="33">
        <f>SUM(E5:E6)</f>
        <v>80000</v>
      </c>
      <c r="F7" s="33">
        <f>SUM(F5:F6)</f>
        <v>80000</v>
      </c>
      <c r="G7" s="33">
        <f>SUM(G5:G6)</f>
        <v>80000</v>
      </c>
      <c r="H7" s="33">
        <f>SUM(H5:H6)</f>
        <v>80000</v>
      </c>
      <c r="I7" s="21"/>
      <c r="J7" s="6"/>
    </row>
    <row r="8" spans="1:10" s="1" customFormat="1" ht="15" customHeight="1" x14ac:dyDescent="0.2">
      <c r="A8" s="29"/>
      <c r="B8" s="29"/>
      <c r="C8" s="30" t="s">
        <v>56</v>
      </c>
      <c r="D8" s="21"/>
      <c r="E8" s="32">
        <v>-20000</v>
      </c>
      <c r="F8" s="32">
        <v>-20000</v>
      </c>
      <c r="G8" s="32">
        <v>-20000</v>
      </c>
      <c r="H8" s="32">
        <v>-20000</v>
      </c>
      <c r="I8" s="21"/>
      <c r="J8" s="6"/>
    </row>
    <row r="9" spans="1:10" s="1" customFormat="1" ht="15" customHeight="1" x14ac:dyDescent="0.2">
      <c r="A9" s="29"/>
      <c r="B9" s="29"/>
      <c r="C9" s="30" t="s">
        <v>110</v>
      </c>
      <c r="D9" s="21"/>
      <c r="E9" s="33">
        <f>SUM(E7:E8)</f>
        <v>60000</v>
      </c>
      <c r="F9" s="33">
        <f>SUM(F7:F8)</f>
        <v>60000</v>
      </c>
      <c r="G9" s="33">
        <f>SUM(G7:G8)</f>
        <v>60000</v>
      </c>
      <c r="H9" s="33">
        <f>SUM(H7:H8)</f>
        <v>60000</v>
      </c>
      <c r="I9" s="21"/>
      <c r="J9" s="6"/>
    </row>
    <row r="10" spans="1:10" s="1" customFormat="1" ht="15" customHeight="1" x14ac:dyDescent="0.2">
      <c r="A10" s="29"/>
      <c r="B10" s="29"/>
      <c r="C10" s="30" t="s">
        <v>141</v>
      </c>
      <c r="D10" s="21"/>
      <c r="E10" s="33">
        <v>-4000</v>
      </c>
      <c r="F10" s="33"/>
      <c r="G10" s="33"/>
      <c r="H10" s="33"/>
      <c r="I10" s="21"/>
      <c r="J10" s="6"/>
    </row>
    <row r="11" spans="1:10" s="1" customFormat="1" ht="15" customHeight="1" x14ac:dyDescent="0.2">
      <c r="A11" s="29"/>
      <c r="B11" s="29"/>
      <c r="C11" s="30" t="s">
        <v>142</v>
      </c>
      <c r="D11" s="21"/>
      <c r="E11" s="33"/>
      <c r="F11" s="33">
        <v>9000</v>
      </c>
      <c r="G11" s="33">
        <v>-7000</v>
      </c>
      <c r="H11" s="33"/>
      <c r="I11" s="21"/>
      <c r="J11" s="6"/>
    </row>
    <row r="12" spans="1:10" s="1" customFormat="1" ht="15" customHeight="1" x14ac:dyDescent="0.2">
      <c r="A12" s="29"/>
      <c r="B12" s="29"/>
      <c r="C12" s="30" t="s">
        <v>128</v>
      </c>
      <c r="D12" s="21"/>
      <c r="E12" s="34">
        <f>SUM(E9:E11)</f>
        <v>56000</v>
      </c>
      <c r="F12" s="34">
        <f>SUM(F9:F11)</f>
        <v>69000</v>
      </c>
      <c r="G12" s="34">
        <f>SUM(G9:G11)</f>
        <v>53000</v>
      </c>
      <c r="H12" s="34">
        <f>SUM(H9:H11)</f>
        <v>60000</v>
      </c>
      <c r="I12" s="21"/>
      <c r="J12" s="6"/>
    </row>
    <row r="13" spans="1:10" s="1" customFormat="1" ht="24" customHeight="1" thickBot="1" x14ac:dyDescent="0.25">
      <c r="A13" s="29"/>
      <c r="B13" s="29"/>
      <c r="C13" s="30" t="s">
        <v>112</v>
      </c>
      <c r="D13" s="21"/>
      <c r="E13" s="35">
        <v>60000</v>
      </c>
      <c r="F13" s="35">
        <v>65000</v>
      </c>
      <c r="G13" s="35">
        <v>60000</v>
      </c>
      <c r="H13" s="35">
        <v>60000</v>
      </c>
      <c r="I13" s="21"/>
      <c r="J13" s="6"/>
    </row>
    <row r="14" spans="1:10" ht="3.6" customHeight="1" x14ac:dyDescent="0.25"/>
    <row r="15" spans="1:10" x14ac:dyDescent="0.25">
      <c r="A15" s="25">
        <v>27</v>
      </c>
      <c r="C15" s="37" t="s">
        <v>115</v>
      </c>
      <c r="F15" s="38">
        <f>+E13</f>
        <v>60000</v>
      </c>
    </row>
    <row r="16" spans="1:10" ht="3.75" customHeight="1" x14ac:dyDescent="0.25">
      <c r="C16" s="37"/>
    </row>
    <row r="17" spans="1:9" x14ac:dyDescent="0.25">
      <c r="A17" s="25">
        <v>28</v>
      </c>
      <c r="C17" s="37" t="s">
        <v>116</v>
      </c>
      <c r="F17" s="38">
        <f>+F13</f>
        <v>65000</v>
      </c>
    </row>
    <row r="18" spans="1:9" x14ac:dyDescent="0.25">
      <c r="A18" s="25">
        <v>29</v>
      </c>
      <c r="C18" s="37" t="s">
        <v>126</v>
      </c>
      <c r="I18" s="38">
        <f>+F23</f>
        <v>13750</v>
      </c>
    </row>
    <row r="19" spans="1:9" ht="4.5" customHeight="1" x14ac:dyDescent="0.25"/>
    <row r="20" spans="1:9" ht="17.25" customHeight="1" thickBot="1" x14ac:dyDescent="0.3">
      <c r="C20" s="12" t="s">
        <v>139</v>
      </c>
      <c r="E20" s="7"/>
      <c r="F20" s="11">
        <v>65000</v>
      </c>
    </row>
    <row r="21" spans="1:9" ht="17.25" customHeight="1" x14ac:dyDescent="0.25">
      <c r="D21" s="8">
        <v>50000</v>
      </c>
      <c r="E21" s="9">
        <v>0.15</v>
      </c>
      <c r="F21" s="8">
        <v>7500</v>
      </c>
    </row>
    <row r="22" spans="1:9" ht="17.25" customHeight="1" x14ac:dyDescent="0.25">
      <c r="D22" s="8">
        <v>15000</v>
      </c>
      <c r="E22" s="9">
        <v>0.25</v>
      </c>
      <c r="F22" s="10">
        <v>6250</v>
      </c>
    </row>
    <row r="23" spans="1:9" ht="15" customHeight="1" x14ac:dyDescent="0.25">
      <c r="D23" s="13">
        <f>SUM(D21:D22)</f>
        <v>65000</v>
      </c>
      <c r="E23" s="9"/>
      <c r="F23" s="13">
        <f>SUM(F21:F22)</f>
        <v>13750</v>
      </c>
    </row>
    <row r="24" spans="1:9" ht="8.25" customHeight="1" x14ac:dyDescent="0.25"/>
    <row r="25" spans="1:9" ht="16.5" customHeight="1" x14ac:dyDescent="0.25">
      <c r="A25" s="25">
        <v>30</v>
      </c>
      <c r="C25" s="37" t="s">
        <v>117</v>
      </c>
      <c r="F25" s="38">
        <f>+G13</f>
        <v>60000</v>
      </c>
    </row>
    <row r="26" spans="1:9" ht="6.75" customHeight="1" x14ac:dyDescent="0.25"/>
    <row r="27" spans="1:9" ht="18" customHeight="1" x14ac:dyDescent="0.25">
      <c r="A27" s="25">
        <v>31</v>
      </c>
      <c r="C27" s="37" t="s">
        <v>118</v>
      </c>
      <c r="F27" s="38">
        <f>+H13</f>
        <v>60000</v>
      </c>
    </row>
    <row r="28" spans="1:9" ht="12.75" customHeight="1" x14ac:dyDescent="0.25"/>
    <row r="29" spans="1:9" ht="25.5" customHeight="1" x14ac:dyDescent="0.3">
      <c r="A29" s="62" t="s">
        <v>143</v>
      </c>
    </row>
    <row r="30" spans="1:9" ht="18.75" thickBot="1" x14ac:dyDescent="0.3">
      <c r="C30" s="30" t="s">
        <v>120</v>
      </c>
      <c r="E30" s="27">
        <v>2011</v>
      </c>
      <c r="F30" s="27">
        <v>2012</v>
      </c>
      <c r="G30" s="27">
        <v>2013</v>
      </c>
      <c r="H30" s="27">
        <v>2014</v>
      </c>
    </row>
    <row r="31" spans="1:9" ht="16.5" customHeight="1" x14ac:dyDescent="0.25">
      <c r="C31" s="30" t="s">
        <v>121</v>
      </c>
      <c r="D31" s="21"/>
      <c r="E31" s="39">
        <v>80000</v>
      </c>
      <c r="F31" s="39">
        <v>80000</v>
      </c>
      <c r="G31" s="39">
        <v>80000</v>
      </c>
      <c r="H31" s="39">
        <v>80000</v>
      </c>
    </row>
    <row r="32" spans="1:9" ht="16.5" customHeight="1" x14ac:dyDescent="0.25">
      <c r="C32" s="30" t="s">
        <v>111</v>
      </c>
      <c r="D32" s="21"/>
      <c r="E32" s="33">
        <v>-8000</v>
      </c>
      <c r="F32" s="33"/>
      <c r="G32" s="33">
        <v>-3000</v>
      </c>
      <c r="H32" s="33"/>
    </row>
    <row r="33" spans="1:9" ht="16.5" customHeight="1" x14ac:dyDescent="0.25">
      <c r="C33" s="30" t="s">
        <v>114</v>
      </c>
      <c r="D33" s="21"/>
      <c r="E33" s="33"/>
      <c r="F33" s="33">
        <v>1000</v>
      </c>
      <c r="G33" s="33">
        <v>2000</v>
      </c>
      <c r="H33" s="33">
        <v>2000</v>
      </c>
    </row>
    <row r="34" spans="1:9" ht="16.5" customHeight="1" x14ac:dyDescent="0.25">
      <c r="C34" s="30" t="s">
        <v>122</v>
      </c>
      <c r="D34" s="21"/>
      <c r="E34" s="34">
        <f>SUM(E31:E33)</f>
        <v>72000</v>
      </c>
      <c r="F34" s="34">
        <f>SUM(F31:F33)</f>
        <v>81000</v>
      </c>
      <c r="G34" s="34">
        <f>SUM(G31:G33)</f>
        <v>79000</v>
      </c>
      <c r="H34" s="34">
        <f>SUM(H31:H33)</f>
        <v>82000</v>
      </c>
    </row>
    <row r="35" spans="1:9" ht="16.5" customHeight="1" x14ac:dyDescent="0.25">
      <c r="C35" s="30" t="s">
        <v>127</v>
      </c>
      <c r="D35" s="21"/>
      <c r="E35" s="40"/>
      <c r="F35" s="40">
        <f>+E32-E36</f>
        <v>-5000</v>
      </c>
      <c r="G35" s="40">
        <v>-1000</v>
      </c>
      <c r="H35" s="40"/>
    </row>
    <row r="36" spans="1:9" ht="16.5" customHeight="1" x14ac:dyDescent="0.25">
      <c r="C36" s="30" t="s">
        <v>144</v>
      </c>
      <c r="D36" s="21"/>
      <c r="E36" s="40">
        <v>-3000</v>
      </c>
      <c r="F36" s="40">
        <v>-3000</v>
      </c>
      <c r="G36" s="40">
        <v>-2000</v>
      </c>
      <c r="H36" s="40"/>
    </row>
    <row r="37" spans="1:9" ht="24.75" customHeight="1" thickBot="1" x14ac:dyDescent="0.3">
      <c r="C37" s="30" t="s">
        <v>123</v>
      </c>
      <c r="D37" s="21"/>
      <c r="E37" s="35">
        <f>+E31+E36</f>
        <v>77000</v>
      </c>
      <c r="F37" s="35">
        <f>+F31+F36</f>
        <v>77000</v>
      </c>
      <c r="G37" s="35">
        <v>78000</v>
      </c>
      <c r="H37" s="35">
        <f>+H34</f>
        <v>82000</v>
      </c>
    </row>
    <row r="38" spans="1:9" ht="9.75" customHeight="1" x14ac:dyDescent="0.25"/>
    <row r="39" spans="1:9" ht="18.75" customHeight="1" x14ac:dyDescent="0.25">
      <c r="A39" s="25">
        <v>32</v>
      </c>
      <c r="C39" s="37" t="s">
        <v>124</v>
      </c>
      <c r="H39" s="38">
        <f>+E37</f>
        <v>77000</v>
      </c>
    </row>
    <row r="40" spans="1:9" ht="5.25" customHeight="1" x14ac:dyDescent="0.25"/>
    <row r="41" spans="1:9" ht="18" customHeight="1" x14ac:dyDescent="0.25">
      <c r="A41" s="25">
        <v>33</v>
      </c>
      <c r="C41" s="37" t="s">
        <v>125</v>
      </c>
      <c r="H41" s="38">
        <f>+F37</f>
        <v>77000</v>
      </c>
    </row>
    <row r="42" spans="1:9" ht="5.25" customHeight="1" x14ac:dyDescent="0.25">
      <c r="C42" s="37"/>
    </row>
    <row r="43" spans="1:9" ht="17.25" customHeight="1" x14ac:dyDescent="0.25">
      <c r="A43" s="25">
        <v>34</v>
      </c>
      <c r="C43" s="37" t="s">
        <v>140</v>
      </c>
      <c r="H43" s="38">
        <f>+G37</f>
        <v>78000</v>
      </c>
    </row>
    <row r="44" spans="1:9" x14ac:dyDescent="0.25">
      <c r="A44" s="25">
        <v>35</v>
      </c>
      <c r="C44" s="37" t="s">
        <v>134</v>
      </c>
    </row>
    <row r="45" spans="1:9" ht="18" customHeight="1" x14ac:dyDescent="0.25">
      <c r="C45" s="30" t="s">
        <v>135</v>
      </c>
      <c r="I45" s="38">
        <f>+F51</f>
        <v>8107.5</v>
      </c>
    </row>
    <row r="46" spans="1:9" ht="15" customHeight="1" x14ac:dyDescent="0.25">
      <c r="C46" s="41" t="s">
        <v>133</v>
      </c>
      <c r="D46" s="42" t="s">
        <v>129</v>
      </c>
      <c r="E46" s="43" t="s">
        <v>130</v>
      </c>
      <c r="F46" s="44" t="s">
        <v>131</v>
      </c>
    </row>
    <row r="47" spans="1:9" ht="15" customHeight="1" x14ac:dyDescent="0.25">
      <c r="C47" s="45" t="s">
        <v>162</v>
      </c>
      <c r="D47" s="46">
        <v>17850</v>
      </c>
      <c r="E47" s="56"/>
      <c r="F47" s="49">
        <v>1785</v>
      </c>
    </row>
    <row r="48" spans="1:9" ht="15" customHeight="1" x14ac:dyDescent="0.25">
      <c r="C48" s="47" t="s">
        <v>132</v>
      </c>
      <c r="D48" s="48">
        <f>+D49-D47</f>
        <v>42150</v>
      </c>
      <c r="E48" s="57">
        <v>0.15</v>
      </c>
      <c r="F48" s="58">
        <f>+E48*D48</f>
        <v>6322.5</v>
      </c>
    </row>
    <row r="49" spans="3:6" ht="15" customHeight="1" x14ac:dyDescent="0.25">
      <c r="C49" s="47" t="s">
        <v>136</v>
      </c>
      <c r="D49" s="46">
        <v>60000</v>
      </c>
      <c r="E49" s="56"/>
      <c r="F49" s="49">
        <f>SUM(F47:F48)</f>
        <v>8107.5</v>
      </c>
    </row>
    <row r="50" spans="3:6" ht="15" customHeight="1" x14ac:dyDescent="0.25">
      <c r="C50" s="50" t="s">
        <v>137</v>
      </c>
      <c r="D50" s="51"/>
      <c r="E50" s="59">
        <v>0</v>
      </c>
      <c r="F50" s="52">
        <v>0</v>
      </c>
    </row>
    <row r="51" spans="3:6" ht="15" customHeight="1" x14ac:dyDescent="0.25">
      <c r="C51" s="53" t="s">
        <v>138</v>
      </c>
      <c r="D51" s="51"/>
      <c r="E51" s="60"/>
      <c r="F51" s="54">
        <f>SUM(F49:F50)</f>
        <v>8107.5</v>
      </c>
    </row>
  </sheetData>
  <pageMargins left="0.75" right="0.5" top="0.5" bottom="0.4" header="0.3" footer="0.5"/>
  <pageSetup scale="95" orientation="portrait" r:id="rId1"/>
  <headerFooter alignWithMargins="0">
    <oddHeader>&amp;L&amp;A&amp;C&amp;F&amp;RPage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Part 1</vt:lpstr>
      <vt:lpstr>Part 2</vt:lpstr>
      <vt:lpstr>More</vt:lpstr>
      <vt:lpstr>More (2)</vt:lpstr>
      <vt:lpstr>More!Print_Area</vt:lpstr>
      <vt:lpstr>'More (2)'!Print_Area</vt:lpstr>
      <vt:lpstr>'Part 1'!Print_Area</vt:lpstr>
      <vt:lpstr>'Part 2'!Print_Area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hgodf</cp:lastModifiedBy>
  <cp:lastPrinted>2016-07-23T02:18:06Z</cp:lastPrinted>
  <dcterms:created xsi:type="dcterms:W3CDTF">2003-10-20T23:38:52Z</dcterms:created>
  <dcterms:modified xsi:type="dcterms:W3CDTF">2016-07-23T03:46:35Z</dcterms:modified>
</cp:coreProperties>
</file>