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75" windowWidth="21030" windowHeight="9945"/>
  </bookViews>
  <sheets>
    <sheet name="Problem" sheetId="1" r:id="rId1"/>
    <sheet name="Solution" sheetId="4" r:id="rId2"/>
  </sheets>
  <definedNames>
    <definedName name="_xlnm.Print_Area" localSheetId="0">Problem!$A$1:$J$60</definedName>
    <definedName name="_xlnm.Print_Area" localSheetId="1">Solution!$A$1:$J$60</definedName>
  </definedNames>
  <calcPr calcId="125725"/>
</workbook>
</file>

<file path=xl/calcChain.xml><?xml version="1.0" encoding="utf-8"?>
<calcChain xmlns="http://schemas.openxmlformats.org/spreadsheetml/2006/main">
  <c r="C57" i="4"/>
  <c r="C58" s="1"/>
  <c r="D52"/>
  <c r="D53" s="1"/>
  <c r="D46"/>
  <c r="C46"/>
  <c r="H45"/>
  <c r="C59" s="1"/>
  <c r="C60" s="1"/>
  <c r="H43"/>
  <c r="D20"/>
  <c r="D21" s="1"/>
  <c r="H19"/>
  <c r="D19"/>
  <c r="H18"/>
  <c r="H34" s="1"/>
  <c r="H35" s="1"/>
  <c r="D18"/>
  <c r="J15"/>
  <c r="H15"/>
  <c r="F15"/>
  <c r="D15"/>
  <c r="J10"/>
  <c r="J11" s="1"/>
  <c r="H10"/>
  <c r="H11" s="1"/>
  <c r="F10"/>
  <c r="F11" s="1"/>
  <c r="D25" s="1"/>
  <c r="D26" s="1"/>
  <c r="D10"/>
  <c r="D11" s="1"/>
  <c r="J7"/>
  <c r="H7"/>
  <c r="F7"/>
  <c r="D7"/>
  <c r="H43" i="1"/>
  <c r="H45" s="1"/>
  <c r="D46"/>
  <c r="C46"/>
  <c r="D19"/>
  <c r="D18"/>
  <c r="D15"/>
  <c r="D10"/>
  <c r="D7"/>
  <c r="H19"/>
  <c r="H18"/>
  <c r="H15"/>
  <c r="H10"/>
  <c r="H7"/>
  <c r="J15"/>
  <c r="J10"/>
  <c r="J7"/>
  <c r="F15"/>
  <c r="F10"/>
  <c r="F7"/>
  <c r="D23" i="4" l="1"/>
  <c r="H25"/>
  <c r="H26" s="1"/>
  <c r="D22"/>
  <c r="D27"/>
  <c r="D28" s="1"/>
  <c r="D34"/>
  <c r="D35" s="1"/>
  <c r="D50"/>
  <c r="D54" s="1"/>
  <c r="H23"/>
  <c r="H20"/>
  <c r="H27"/>
  <c r="H28" s="1"/>
  <c r="H11" i="1"/>
  <c r="J11"/>
  <c r="D11"/>
  <c r="D20"/>
  <c r="H20"/>
  <c r="F11"/>
  <c r="H22" i="4" l="1"/>
  <c r="H21"/>
  <c r="D21" i="1"/>
  <c r="D22" s="1"/>
  <c r="H21"/>
  <c r="H22" s="1"/>
</calcChain>
</file>

<file path=xl/sharedStrings.xml><?xml version="1.0" encoding="utf-8"?>
<sst xmlns="http://schemas.openxmlformats.org/spreadsheetml/2006/main" count="128" uniqueCount="58">
  <si>
    <t>Income Statement ($000)</t>
  </si>
  <si>
    <t>December 31, 2011 and 2010</t>
  </si>
  <si>
    <t>Year Ended 12-31-2011</t>
  </si>
  <si>
    <t>Balance  Sheet</t>
  </si>
  <si>
    <t xml:space="preserve">Cash </t>
  </si>
  <si>
    <t>Net Sales</t>
  </si>
  <si>
    <t>Accounts Receivable</t>
  </si>
  <si>
    <t>Cost of Sales</t>
  </si>
  <si>
    <t>Inventories</t>
  </si>
  <si>
    <t>Gross Profit</t>
  </si>
  <si>
    <t>Plant &amp; Equipment</t>
  </si>
  <si>
    <t>Expenses</t>
  </si>
  <si>
    <t>Accumulated Depreciation</t>
  </si>
  <si>
    <t>Net Income</t>
  </si>
  <si>
    <t xml:space="preserve">     Total assets</t>
  </si>
  <si>
    <t>Return on investment- Tudor Corp.</t>
  </si>
  <si>
    <t>Net Income for year</t>
  </si>
  <si>
    <t>Assets - January 1</t>
  </si>
  <si>
    <t>Assets - December 31</t>
  </si>
  <si>
    <t>Average assets</t>
  </si>
  <si>
    <t>Return on investment</t>
  </si>
  <si>
    <t>Division A</t>
  </si>
  <si>
    <t xml:space="preserve">Revenue </t>
  </si>
  <si>
    <t>After-tax profit</t>
  </si>
  <si>
    <t>Cash</t>
  </si>
  <si>
    <t>Inventory</t>
  </si>
  <si>
    <t>Fixed Assets</t>
  </si>
  <si>
    <t>Total current assets</t>
  </si>
  <si>
    <t>Book Value of fixed assets</t>
  </si>
  <si>
    <t>Total Assets</t>
  </si>
  <si>
    <t>Common Stock</t>
  </si>
  <si>
    <t>Total Debt and Equity</t>
  </si>
  <si>
    <t>Division B</t>
  </si>
  <si>
    <t>Interest Expense</t>
  </si>
  <si>
    <t>Bonds payable-10%</t>
  </si>
  <si>
    <t>Charlotte Corp. Division A &amp; Division B report this info for 2010.</t>
  </si>
  <si>
    <t>Operating Expenses</t>
  </si>
  <si>
    <t>Income Tax-40%</t>
  </si>
  <si>
    <t xml:space="preserve">Increase in operating income </t>
  </si>
  <si>
    <t>Net Operating income</t>
  </si>
  <si>
    <t>Tudor Corp's financial statements are shown below. Ignore income taxes.</t>
  </si>
  <si>
    <t>Tudor's ROI (on average assets)? a. 14.17%     b. 19.15%    c.19.89%    d. 20.00%</t>
  </si>
  <si>
    <t>Average operating assets</t>
  </si>
  <si>
    <t>Minimum return</t>
  </si>
  <si>
    <t>Residual income</t>
  </si>
  <si>
    <t>Residual income (Min. return-12%)</t>
  </si>
  <si>
    <t>Balance  Sheet ($000)</t>
  </si>
  <si>
    <t>Increase in average assets</t>
  </si>
  <si>
    <t>(In $000)</t>
  </si>
  <si>
    <t>Divisions invest in more capacity in 2011.</t>
  </si>
  <si>
    <t>Net operating income</t>
  </si>
  <si>
    <t>Average assets in 2011</t>
  </si>
  <si>
    <t>Total operating income in 2011</t>
  </si>
  <si>
    <t>ROI for each Division?</t>
  </si>
  <si>
    <t>ROI  in 2011</t>
  </si>
  <si>
    <t>Average cost of capital is 12%. What is residual income for Tudor Corp.? (Tudor has no debt.)</t>
  </si>
  <si>
    <t>Retained Earnings</t>
  </si>
  <si>
    <t xml:space="preserve">Retained Earnings </t>
  </si>
</sst>
</file>

<file path=xl/styles.xml><?xml version="1.0" encoding="utf-8"?>
<styleSheet xmlns="http://schemas.openxmlformats.org/spreadsheetml/2006/main">
  <numFmts count="1">
    <numFmt numFmtId="6" formatCode="&quot;$&quot;#,##0_);[Red]\(&quot;$&quot;#,##0\)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</fills>
  <borders count="6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thick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theme="1"/>
      </left>
      <right/>
      <top style="thick">
        <color theme="1"/>
      </top>
      <bottom/>
      <diagonal/>
    </border>
    <border>
      <left/>
      <right/>
      <top style="thick">
        <color theme="1"/>
      </top>
      <bottom/>
      <diagonal/>
    </border>
    <border>
      <left/>
      <right style="thick">
        <color theme="1"/>
      </right>
      <top style="thick">
        <color theme="1"/>
      </top>
      <bottom/>
      <diagonal/>
    </border>
    <border>
      <left style="thick">
        <color theme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ck">
        <color theme="1"/>
      </left>
      <right style="medium">
        <color indexed="64"/>
      </right>
      <top/>
      <bottom style="thick">
        <color theme="1"/>
      </bottom>
      <diagonal/>
    </border>
    <border>
      <left/>
      <right style="medium">
        <color indexed="64"/>
      </right>
      <top/>
      <bottom style="thick">
        <color theme="1"/>
      </bottom>
      <diagonal/>
    </border>
    <border>
      <left/>
      <right/>
      <top/>
      <bottom style="thick">
        <color theme="1"/>
      </bottom>
      <diagonal/>
    </border>
    <border>
      <left style="thick">
        <color theme="1"/>
      </left>
      <right/>
      <top/>
      <bottom/>
      <diagonal/>
    </border>
    <border>
      <left style="thick">
        <color theme="1"/>
      </left>
      <right style="medium">
        <color indexed="64"/>
      </right>
      <top style="thin">
        <color theme="1"/>
      </top>
      <bottom style="thick">
        <color theme="1"/>
      </bottom>
      <diagonal/>
    </border>
    <border>
      <left/>
      <right style="medium">
        <color indexed="64"/>
      </right>
      <top style="thin">
        <color theme="1"/>
      </top>
      <bottom style="thick">
        <color theme="1"/>
      </bottom>
      <diagonal/>
    </border>
    <border>
      <left/>
      <right/>
      <top style="thin">
        <color theme="1"/>
      </top>
      <bottom style="thick">
        <color theme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theme="1"/>
      </left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ck">
        <color theme="1"/>
      </left>
      <right style="medium">
        <color indexed="64"/>
      </right>
      <top style="thick">
        <color theme="1"/>
      </top>
      <bottom style="thin">
        <color theme="1"/>
      </bottom>
      <diagonal/>
    </border>
    <border>
      <left/>
      <right style="medium">
        <color indexed="64"/>
      </right>
      <top style="thick">
        <color theme="1"/>
      </top>
      <bottom style="thin">
        <color theme="1"/>
      </bottom>
      <diagonal/>
    </border>
    <border>
      <left/>
      <right/>
      <top style="thick">
        <color theme="1"/>
      </top>
      <bottom style="thin">
        <color theme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ck">
        <color indexed="64"/>
      </bottom>
      <diagonal/>
    </border>
    <border>
      <left/>
      <right style="thick">
        <color theme="1"/>
      </right>
      <top style="thin">
        <color auto="1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theme="1"/>
      </right>
      <top style="thin">
        <color theme="1"/>
      </top>
      <bottom style="thick">
        <color theme="1"/>
      </bottom>
      <diagonal/>
    </border>
    <border>
      <left/>
      <right style="thick">
        <color theme="1"/>
      </right>
      <top style="thin">
        <color auto="1"/>
      </top>
      <bottom style="thin">
        <color auto="1"/>
      </bottom>
      <diagonal/>
    </border>
    <border>
      <left/>
      <right style="thick">
        <color theme="1"/>
      </right>
      <top/>
      <bottom style="thick">
        <color theme="1"/>
      </bottom>
      <diagonal/>
    </border>
    <border>
      <left style="thick">
        <color theme="1"/>
      </left>
      <right/>
      <top style="thin">
        <color theme="1"/>
      </top>
      <bottom style="thick">
        <color theme="1"/>
      </bottom>
      <diagonal/>
    </border>
    <border>
      <left style="thick">
        <color theme="1"/>
      </left>
      <right/>
      <top style="thin">
        <color auto="1"/>
      </top>
      <bottom style="thin">
        <color auto="1"/>
      </bottom>
      <diagonal/>
    </border>
    <border>
      <left style="thick">
        <color theme="1"/>
      </left>
      <right/>
      <top/>
      <bottom style="thick">
        <color theme="1"/>
      </bottom>
      <diagonal/>
    </border>
    <border>
      <left style="thick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 style="thick">
        <color theme="1"/>
      </left>
      <right style="thick">
        <color theme="1"/>
      </right>
      <top style="thick">
        <color theme="1"/>
      </top>
      <bottom style="thick">
        <color theme="1"/>
      </bottom>
      <diagonal/>
    </border>
    <border>
      <left/>
      <right style="thick">
        <color theme="1"/>
      </right>
      <top/>
      <bottom style="thin">
        <color theme="1"/>
      </bottom>
      <diagonal/>
    </border>
    <border>
      <left style="thick">
        <color theme="1"/>
      </left>
      <right style="thick">
        <color theme="1"/>
      </right>
      <top/>
      <bottom style="thick">
        <color theme="1"/>
      </bottom>
      <diagonal/>
    </border>
    <border>
      <left/>
      <right style="thick">
        <color theme="1"/>
      </right>
      <top style="thin">
        <color auto="1"/>
      </top>
      <bottom/>
      <diagonal/>
    </border>
    <border>
      <left style="thick">
        <color theme="1"/>
      </left>
      <right/>
      <top/>
      <bottom style="thin">
        <color auto="1"/>
      </bottom>
      <diagonal/>
    </border>
    <border>
      <left/>
      <right style="thick">
        <color theme="1"/>
      </right>
      <top/>
      <bottom style="thin">
        <color auto="1"/>
      </bottom>
      <diagonal/>
    </border>
    <border>
      <left style="thick">
        <color theme="1"/>
      </left>
      <right/>
      <top style="thick">
        <color theme="1"/>
      </top>
      <bottom style="thin">
        <color theme="1"/>
      </bottom>
      <diagonal/>
    </border>
    <border>
      <left/>
      <right style="thick">
        <color theme="1"/>
      </right>
      <top style="thick">
        <color theme="1"/>
      </top>
      <bottom style="thin">
        <color theme="1"/>
      </bottom>
      <diagonal/>
    </border>
    <border>
      <left/>
      <right/>
      <top style="thin">
        <color auto="1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theme="1"/>
      </left>
      <right style="thick">
        <color theme="1"/>
      </right>
      <top style="thin">
        <color theme="1"/>
      </top>
      <bottom style="thick">
        <color theme="1"/>
      </bottom>
      <diagonal/>
    </border>
    <border>
      <left style="thick">
        <color theme="1"/>
      </left>
      <right style="thick">
        <color theme="1"/>
      </right>
      <top style="thick">
        <color theme="1"/>
      </top>
      <bottom/>
      <diagonal/>
    </border>
    <border>
      <left style="thin">
        <color indexed="64"/>
      </left>
      <right style="medium">
        <color indexed="64"/>
      </right>
      <top/>
      <bottom style="thick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9">
    <xf numFmtId="0" fontId="0" fillId="0" borderId="0" xfId="0"/>
    <xf numFmtId="0" fontId="2" fillId="0" borderId="0" xfId="0" applyFont="1"/>
    <xf numFmtId="6" fontId="2" fillId="0" borderId="0" xfId="0" applyNumberFormat="1" applyFont="1"/>
    <xf numFmtId="0" fontId="3" fillId="0" borderId="0" xfId="0" applyFont="1"/>
    <xf numFmtId="0" fontId="2" fillId="0" borderId="1" xfId="0" applyFont="1" applyBorder="1" applyAlignment="1">
      <alignment horizontal="center"/>
    </xf>
    <xf numFmtId="6" fontId="2" fillId="0" borderId="2" xfId="0" applyNumberFormat="1" applyFont="1" applyBorder="1"/>
    <xf numFmtId="6" fontId="2" fillId="0" borderId="3" xfId="0" applyNumberFormat="1" applyFont="1" applyBorder="1"/>
    <xf numFmtId="0" fontId="2" fillId="0" borderId="0" xfId="0" applyFont="1" applyAlignment="1">
      <alignment horizontal="left" indent="1"/>
    </xf>
    <xf numFmtId="0" fontId="3" fillId="0" borderId="0" xfId="0" applyFont="1" applyAlignment="1">
      <alignment horizontal="left" indent="1"/>
    </xf>
    <xf numFmtId="0" fontId="2" fillId="0" borderId="0" xfId="0" applyFont="1" applyAlignment="1">
      <alignment horizontal="left" indent="3"/>
    </xf>
    <xf numFmtId="0" fontId="2" fillId="0" borderId="0" xfId="0" applyFont="1" applyBorder="1" applyAlignment="1">
      <alignment horizontal="center"/>
    </xf>
    <xf numFmtId="0" fontId="2" fillId="0" borderId="18" xfId="0" applyFont="1" applyBorder="1" applyAlignment="1">
      <alignment horizontal="left" indent="1"/>
    </xf>
    <xf numFmtId="0" fontId="4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31" xfId="0" applyFont="1" applyBorder="1" applyAlignment="1">
      <alignment horizontal="left" indent="1"/>
    </xf>
    <xf numFmtId="0" fontId="2" fillId="0" borderId="32" xfId="0" applyFont="1" applyBorder="1"/>
    <xf numFmtId="10" fontId="2" fillId="0" borderId="2" xfId="1" applyNumberFormat="1" applyFont="1" applyBorder="1"/>
    <xf numFmtId="9" fontId="2" fillId="0" borderId="0" xfId="1" applyFont="1" applyBorder="1"/>
    <xf numFmtId="0" fontId="2" fillId="0" borderId="0" xfId="0" applyFont="1" applyBorder="1"/>
    <xf numFmtId="6" fontId="2" fillId="0" borderId="19" xfId="0" applyNumberFormat="1" applyFont="1" applyBorder="1"/>
    <xf numFmtId="6" fontId="2" fillId="0" borderId="20" xfId="0" applyNumberFormat="1" applyFont="1" applyBorder="1"/>
    <xf numFmtId="0" fontId="2" fillId="0" borderId="0" xfId="0" applyFont="1" applyAlignment="1">
      <alignment horizontal="left" indent="2"/>
    </xf>
    <xf numFmtId="6" fontId="2" fillId="0" borderId="2" xfId="1" applyNumberFormat="1" applyFont="1" applyBorder="1"/>
    <xf numFmtId="0" fontId="4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16" xfId="0" applyFont="1" applyBorder="1" applyAlignment="1">
      <alignment horizontal="right" vertical="center" wrapText="1"/>
    </xf>
    <xf numFmtId="0" fontId="2" fillId="0" borderId="17" xfId="0" applyFont="1" applyBorder="1" applyAlignment="1">
      <alignment horizontal="right" vertical="center" wrapText="1"/>
    </xf>
    <xf numFmtId="6" fontId="2" fillId="0" borderId="27" xfId="0" applyNumberFormat="1" applyFont="1" applyBorder="1" applyAlignment="1">
      <alignment horizontal="right" vertical="center" wrapText="1"/>
    </xf>
    <xf numFmtId="6" fontId="2" fillId="0" borderId="28" xfId="0" applyNumberFormat="1" applyFont="1" applyBorder="1" applyAlignment="1">
      <alignment horizontal="right" vertical="center" wrapText="1"/>
    </xf>
    <xf numFmtId="0" fontId="2" fillId="0" borderId="24" xfId="0" applyFont="1" applyBorder="1" applyAlignment="1">
      <alignment horizontal="right" vertical="center" wrapText="1"/>
    </xf>
    <xf numFmtId="0" fontId="2" fillId="0" borderId="25" xfId="0" applyFont="1" applyBorder="1" applyAlignment="1">
      <alignment horizontal="right" vertical="center" wrapText="1"/>
    </xf>
    <xf numFmtId="0" fontId="2" fillId="0" borderId="5" xfId="0" applyFont="1" applyBorder="1" applyAlignment="1">
      <alignment horizontal="right" vertical="center" wrapText="1"/>
    </xf>
    <xf numFmtId="0" fontId="2" fillId="0" borderId="6" xfId="0" applyFont="1" applyBorder="1" applyAlignment="1">
      <alignment horizontal="right" vertical="center" wrapText="1"/>
    </xf>
    <xf numFmtId="0" fontId="2" fillId="0" borderId="29" xfId="0" applyFont="1" applyBorder="1" applyAlignment="1">
      <alignment horizontal="right" vertical="center" wrapText="1"/>
    </xf>
    <xf numFmtId="0" fontId="2" fillId="0" borderId="54" xfId="0" applyFont="1" applyBorder="1" applyAlignment="1">
      <alignment horizontal="right" vertical="center" wrapText="1"/>
    </xf>
    <xf numFmtId="0" fontId="2" fillId="0" borderId="30" xfId="0" applyFont="1" applyBorder="1" applyAlignment="1">
      <alignment horizontal="right" vertical="center" wrapText="1"/>
    </xf>
    <xf numFmtId="0" fontId="2" fillId="0" borderId="11" xfId="0" applyFont="1" applyBorder="1" applyAlignment="1">
      <alignment horizontal="left" vertical="center" wrapText="1"/>
    </xf>
    <xf numFmtId="6" fontId="2" fillId="0" borderId="12" xfId="0" applyNumberFormat="1" applyFont="1" applyBorder="1" applyAlignment="1">
      <alignment horizontal="right" vertical="center" wrapText="1"/>
    </xf>
    <xf numFmtId="6" fontId="2" fillId="0" borderId="13" xfId="0" applyNumberFormat="1" applyFont="1" applyBorder="1" applyAlignment="1">
      <alignment horizontal="right" vertical="center" wrapText="1"/>
    </xf>
    <xf numFmtId="0" fontId="2" fillId="0" borderId="43" xfId="0" applyFont="1" applyBorder="1" applyAlignment="1">
      <alignment vertical="center" wrapText="1"/>
    </xf>
    <xf numFmtId="0" fontId="2" fillId="0" borderId="40" xfId="0" applyFont="1" applyBorder="1" applyAlignment="1">
      <alignment horizontal="right" vertical="center" wrapText="1"/>
    </xf>
    <xf numFmtId="0" fontId="2" fillId="0" borderId="48" xfId="0" applyFont="1" applyBorder="1" applyAlignment="1">
      <alignment vertical="center" wrapText="1"/>
    </xf>
    <xf numFmtId="0" fontId="2" fillId="0" borderId="15" xfId="0" applyFont="1" applyBorder="1" applyAlignment="1">
      <alignment horizontal="left" vertical="center" wrapText="1" indent="1"/>
    </xf>
    <xf numFmtId="0" fontId="2" fillId="0" borderId="26" xfId="0" applyFont="1" applyBorder="1" applyAlignment="1">
      <alignment horizontal="left" vertical="center" wrapText="1" indent="1"/>
    </xf>
    <xf numFmtId="0" fontId="2" fillId="0" borderId="23" xfId="0" applyFont="1" applyBorder="1" applyAlignment="1">
      <alignment horizontal="left" vertical="center" wrapText="1" indent="1"/>
    </xf>
    <xf numFmtId="0" fontId="2" fillId="0" borderId="10" xfId="0" applyFont="1" applyBorder="1" applyAlignment="1">
      <alignment horizontal="left" vertical="center" wrapText="1" indent="1"/>
    </xf>
    <xf numFmtId="0" fontId="2" fillId="0" borderId="41" xfId="0" applyFont="1" applyBorder="1" applyAlignment="1">
      <alignment horizontal="left" vertical="center" wrapText="1" indent="1"/>
    </xf>
    <xf numFmtId="0" fontId="2" fillId="0" borderId="38" xfId="0" applyFont="1" applyBorder="1" applyAlignment="1">
      <alignment horizontal="left" vertical="center" wrapText="1" indent="1"/>
    </xf>
    <xf numFmtId="0" fontId="2" fillId="0" borderId="52" xfId="0" applyFont="1" applyBorder="1" applyAlignment="1">
      <alignment horizontal="left" vertical="center" wrapText="1" indent="1"/>
    </xf>
    <xf numFmtId="6" fontId="2" fillId="0" borderId="53" xfId="0" applyNumberFormat="1" applyFont="1" applyBorder="1" applyAlignment="1">
      <alignment horizontal="left" vertical="center" wrapText="1" indent="1"/>
    </xf>
    <xf numFmtId="0" fontId="2" fillId="0" borderId="50" xfId="0" applyFont="1" applyBorder="1" applyAlignment="1">
      <alignment horizontal="left" vertical="center" wrapText="1" indent="1"/>
    </xf>
    <xf numFmtId="0" fontId="2" fillId="0" borderId="51" xfId="0" applyFont="1" applyBorder="1" applyAlignment="1">
      <alignment horizontal="left" vertical="center" wrapText="1" indent="1"/>
    </xf>
    <xf numFmtId="0" fontId="2" fillId="0" borderId="42" xfId="0" applyFont="1" applyBorder="1" applyAlignment="1">
      <alignment horizontal="left" vertical="center" wrapText="1" indent="1"/>
    </xf>
    <xf numFmtId="6" fontId="2" fillId="0" borderId="39" xfId="0" applyNumberFormat="1" applyFont="1" applyBorder="1" applyAlignment="1">
      <alignment horizontal="left" vertical="center" wrapText="1" indent="1"/>
    </xf>
    <xf numFmtId="0" fontId="2" fillId="0" borderId="39" xfId="0" applyFont="1" applyBorder="1" applyAlignment="1">
      <alignment horizontal="left" vertical="center" wrapText="1" indent="1"/>
    </xf>
    <xf numFmtId="6" fontId="2" fillId="0" borderId="46" xfId="0" applyNumberFormat="1" applyFont="1" applyBorder="1" applyAlignment="1">
      <alignment horizontal="right" vertical="center" wrapText="1" indent="1"/>
    </xf>
    <xf numFmtId="38" fontId="2" fillId="0" borderId="51" xfId="0" applyNumberFormat="1" applyFont="1" applyBorder="1" applyAlignment="1">
      <alignment horizontal="right" vertical="center" wrapText="1" indent="1"/>
    </xf>
    <xf numFmtId="38" fontId="2" fillId="0" borderId="49" xfId="0" applyNumberFormat="1" applyFont="1" applyBorder="1" applyAlignment="1">
      <alignment horizontal="right" vertical="center" wrapText="1" indent="1"/>
    </xf>
    <xf numFmtId="6" fontId="2" fillId="0" borderId="58" xfId="0" applyNumberFormat="1" applyFont="1" applyBorder="1" applyAlignment="1">
      <alignment horizontal="right" vertical="center" wrapText="1" indent="1"/>
    </xf>
    <xf numFmtId="38" fontId="2" fillId="0" borderId="57" xfId="0" applyNumberFormat="1" applyFont="1" applyBorder="1" applyAlignment="1">
      <alignment horizontal="right" vertical="center" wrapText="1" indent="1"/>
    </xf>
    <xf numFmtId="9" fontId="2" fillId="2" borderId="1" xfId="1" quotePrefix="1" applyFont="1" applyFill="1" applyBorder="1"/>
    <xf numFmtId="6" fontId="2" fillId="2" borderId="2" xfId="0" applyNumberFormat="1" applyFont="1" applyFill="1" applyBorder="1"/>
    <xf numFmtId="0" fontId="5" fillId="0" borderId="37" xfId="0" applyFont="1" applyBorder="1" applyAlignment="1">
      <alignment horizontal="center"/>
    </xf>
    <xf numFmtId="0" fontId="2" fillId="0" borderId="25" xfId="0" applyFont="1" applyBorder="1" applyAlignment="1">
      <alignment horizontal="left" indent="1"/>
    </xf>
    <xf numFmtId="0" fontId="3" fillId="0" borderId="25" xfId="0" applyFont="1" applyBorder="1"/>
    <xf numFmtId="0" fontId="5" fillId="0" borderId="0" xfId="0" applyFont="1" applyAlignment="1">
      <alignment horizontal="left" indent="1"/>
    </xf>
    <xf numFmtId="6" fontId="2" fillId="2" borderId="19" xfId="0" applyNumberFormat="1" applyFont="1" applyFill="1" applyBorder="1"/>
    <xf numFmtId="6" fontId="2" fillId="2" borderId="55" xfId="0" applyNumberFormat="1" applyFont="1" applyFill="1" applyBorder="1"/>
    <xf numFmtId="6" fontId="2" fillId="2" borderId="33" xfId="0" applyNumberFormat="1" applyFont="1" applyFill="1" applyBorder="1"/>
    <xf numFmtId="10" fontId="2" fillId="2" borderId="56" xfId="1" applyNumberFormat="1" applyFont="1" applyFill="1" applyBorder="1"/>
    <xf numFmtId="38" fontId="2" fillId="0" borderId="2" xfId="0" applyNumberFormat="1" applyFont="1" applyBorder="1"/>
    <xf numFmtId="38" fontId="3" fillId="0" borderId="0" xfId="0" applyNumberFormat="1" applyFont="1"/>
    <xf numFmtId="38" fontId="2" fillId="0" borderId="0" xfId="0" applyNumberFormat="1" applyFont="1"/>
    <xf numFmtId="38" fontId="2" fillId="0" borderId="4" xfId="0" applyNumberFormat="1" applyFont="1" applyBorder="1"/>
    <xf numFmtId="6" fontId="2" fillId="2" borderId="59" xfId="0" applyNumberFormat="1" applyFont="1" applyFill="1" applyBorder="1"/>
    <xf numFmtId="0" fontId="6" fillId="3" borderId="0" xfId="0" applyFont="1" applyFill="1" applyAlignment="1">
      <alignment horizontal="left" indent="1"/>
    </xf>
    <xf numFmtId="0" fontId="7" fillId="3" borderId="0" xfId="0" applyFont="1" applyFill="1"/>
    <xf numFmtId="0" fontId="2" fillId="0" borderId="38" xfId="0" applyFont="1" applyBorder="1" applyAlignment="1">
      <alignment horizontal="center" vertical="center" wrapText="1"/>
    </xf>
    <xf numFmtId="0" fontId="2" fillId="0" borderId="21" xfId="0" applyFont="1" applyBorder="1"/>
    <xf numFmtId="0" fontId="2" fillId="0" borderId="22" xfId="0" applyFont="1" applyBorder="1"/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/>
    </xf>
    <xf numFmtId="0" fontId="2" fillId="0" borderId="35" xfId="0" applyFont="1" applyBorder="1" applyAlignment="1">
      <alignment horizontal="center"/>
    </xf>
    <xf numFmtId="0" fontId="2" fillId="0" borderId="36" xfId="0" applyFont="1" applyBorder="1" applyAlignment="1">
      <alignment horizontal="center"/>
    </xf>
    <xf numFmtId="0" fontId="2" fillId="0" borderId="7" xfId="0" applyFont="1" applyBorder="1" applyAlignment="1">
      <alignment horizontal="left" vertical="center" indent="1"/>
    </xf>
    <xf numFmtId="0" fontId="2" fillId="0" borderId="8" xfId="0" applyFont="1" applyBorder="1" applyAlignment="1">
      <alignment horizontal="left" vertical="center" indent="1"/>
    </xf>
    <xf numFmtId="0" fontId="0" fillId="0" borderId="9" xfId="0" applyBorder="1" applyAlignment="1">
      <alignment horizontal="left" vertical="center" indent="1"/>
    </xf>
    <xf numFmtId="0" fontId="2" fillId="0" borderId="44" xfId="0" applyFont="1" applyBorder="1" applyAlignment="1">
      <alignment horizontal="left" vertical="center" indent="1"/>
    </xf>
    <xf numFmtId="0" fontId="2" fillId="0" borderId="45" xfId="0" applyFont="1" applyBorder="1" applyAlignment="1">
      <alignment horizontal="left" vertical="center" indent="1"/>
    </xf>
    <xf numFmtId="0" fontId="0" fillId="0" borderId="47" xfId="0" applyBorder="1" applyAlignment="1">
      <alignment horizontal="left" vertical="center" indent="1"/>
    </xf>
    <xf numFmtId="0" fontId="2" fillId="0" borderId="0" xfId="0" applyFont="1" applyAlignment="1">
      <alignment horizontal="left" indent="4"/>
    </xf>
    <xf numFmtId="0" fontId="2" fillId="0" borderId="0" xfId="0" applyFont="1" applyAlignment="1">
      <alignment horizontal="left" indent="5"/>
    </xf>
    <xf numFmtId="0" fontId="4" fillId="0" borderId="37" xfId="0" applyFont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64"/>
  <sheetViews>
    <sheetView showGridLines="0" tabSelected="1" workbookViewId="0">
      <selection activeCell="H2" sqref="H2:J2"/>
    </sheetView>
  </sheetViews>
  <sheetFormatPr defaultRowHeight="15.75"/>
  <cols>
    <col min="1" max="1" width="3.85546875" style="12" customWidth="1"/>
    <col min="2" max="2" width="32.85546875" style="8" customWidth="1"/>
    <col min="3" max="3" width="10.28515625" style="3" customWidth="1"/>
    <col min="4" max="4" width="11.7109375" style="3" customWidth="1"/>
    <col min="5" max="5" width="1.85546875" style="3" customWidth="1"/>
    <col min="6" max="6" width="15.42578125" style="3" customWidth="1"/>
    <col min="7" max="7" width="1.85546875" style="3" customWidth="1"/>
    <col min="8" max="8" width="12" style="3" customWidth="1"/>
    <col min="9" max="9" width="1.85546875" style="3" customWidth="1"/>
    <col min="10" max="10" width="12.42578125" style="3" customWidth="1"/>
    <col min="12" max="12" width="12.28515625" customWidth="1"/>
  </cols>
  <sheetData>
    <row r="1" spans="2:10" ht="18">
      <c r="B1" s="68" t="s">
        <v>35</v>
      </c>
    </row>
    <row r="2" spans="2:10" ht="16.5" thickBot="1">
      <c r="B2" s="7"/>
      <c r="D2" s="98" t="s">
        <v>21</v>
      </c>
      <c r="E2" s="98"/>
      <c r="F2" s="98"/>
      <c r="H2" s="98" t="s">
        <v>32</v>
      </c>
      <c r="I2" s="98"/>
      <c r="J2" s="98"/>
    </row>
    <row r="3" spans="2:10" ht="17.25" thickTop="1" thickBot="1">
      <c r="B3" s="7"/>
      <c r="D3" s="4">
        <v>2010</v>
      </c>
      <c r="F3" s="4">
        <v>2009</v>
      </c>
      <c r="H3" s="4">
        <v>2010</v>
      </c>
      <c r="J3" s="4">
        <v>2009</v>
      </c>
    </row>
    <row r="4" spans="2:10" ht="15" customHeight="1">
      <c r="B4" s="7" t="s">
        <v>24</v>
      </c>
      <c r="D4" s="2">
        <v>210000</v>
      </c>
      <c r="F4" s="2">
        <v>190000</v>
      </c>
      <c r="H4" s="2">
        <v>70000</v>
      </c>
      <c r="J4" s="2">
        <v>30000</v>
      </c>
    </row>
    <row r="5" spans="2:10" ht="15" customHeight="1">
      <c r="B5" s="7" t="s">
        <v>6</v>
      </c>
      <c r="D5" s="75">
        <v>300000</v>
      </c>
      <c r="E5" s="74"/>
      <c r="F5" s="75">
        <v>300000</v>
      </c>
      <c r="G5" s="74"/>
      <c r="H5" s="75">
        <v>150000</v>
      </c>
      <c r="I5" s="74"/>
      <c r="J5" s="75">
        <v>150000</v>
      </c>
    </row>
    <row r="6" spans="2:10" ht="15" customHeight="1" thickBot="1">
      <c r="B6" s="7" t="s">
        <v>25</v>
      </c>
      <c r="D6" s="75">
        <v>100000</v>
      </c>
      <c r="E6" s="74"/>
      <c r="F6" s="75">
        <v>100000</v>
      </c>
      <c r="G6" s="74"/>
      <c r="H6" s="75">
        <v>100000</v>
      </c>
      <c r="I6" s="74"/>
      <c r="J6" s="75">
        <v>100000</v>
      </c>
    </row>
    <row r="7" spans="2:10" ht="15" customHeight="1" thickBot="1">
      <c r="B7" s="7" t="s">
        <v>27</v>
      </c>
      <c r="D7" s="5">
        <f>SUM(D4:D6)</f>
        <v>610000</v>
      </c>
      <c r="F7" s="5">
        <f>SUM(F4:F6)</f>
        <v>590000</v>
      </c>
      <c r="H7" s="5">
        <f>SUM(H4:H6)</f>
        <v>320000</v>
      </c>
      <c r="J7" s="5">
        <f>SUM(J4:J6)</f>
        <v>280000</v>
      </c>
    </row>
    <row r="8" spans="2:10" ht="15" customHeight="1">
      <c r="B8" s="7" t="s">
        <v>26</v>
      </c>
      <c r="D8" s="2">
        <v>500000</v>
      </c>
      <c r="F8" s="2">
        <v>500000</v>
      </c>
      <c r="H8" s="2">
        <v>300000</v>
      </c>
      <c r="J8" s="2">
        <v>300000</v>
      </c>
    </row>
    <row r="9" spans="2:10" ht="15" customHeight="1" thickBot="1">
      <c r="B9" s="7" t="s">
        <v>12</v>
      </c>
      <c r="D9" s="75">
        <v>-100000</v>
      </c>
      <c r="E9" s="74"/>
      <c r="F9" s="75">
        <v>-100000</v>
      </c>
      <c r="G9" s="74"/>
      <c r="H9" s="75">
        <v>-100000</v>
      </c>
      <c r="I9" s="74"/>
      <c r="J9" s="75">
        <v>-100000</v>
      </c>
    </row>
    <row r="10" spans="2:10" ht="15" customHeight="1" thickBot="1">
      <c r="B10" s="7" t="s">
        <v>28</v>
      </c>
      <c r="D10" s="5">
        <f>SUM(D8:D9)</f>
        <v>400000</v>
      </c>
      <c r="F10" s="5">
        <f>SUM(F8:F9)</f>
        <v>400000</v>
      </c>
      <c r="H10" s="5">
        <f>SUM(H8:H9)</f>
        <v>200000</v>
      </c>
      <c r="J10" s="5">
        <f>SUM(J8:J9)</f>
        <v>200000</v>
      </c>
    </row>
    <row r="11" spans="2:10" ht="15" customHeight="1" thickBot="1">
      <c r="B11" s="9" t="s">
        <v>29</v>
      </c>
      <c r="D11" s="6">
        <f>+D10+D7</f>
        <v>1010000</v>
      </c>
      <c r="F11" s="6">
        <f>+F10+F7</f>
        <v>990000</v>
      </c>
      <c r="H11" s="6">
        <f>+H10+H7</f>
        <v>520000</v>
      </c>
      <c r="J11" s="6">
        <f>+J10+J7</f>
        <v>480000</v>
      </c>
    </row>
    <row r="12" spans="2:10" ht="15" customHeight="1" thickTop="1">
      <c r="B12" s="7" t="s">
        <v>34</v>
      </c>
      <c r="D12" s="2">
        <v>400000</v>
      </c>
      <c r="F12" s="2">
        <v>400000</v>
      </c>
      <c r="H12" s="2">
        <v>200000</v>
      </c>
      <c r="J12" s="2">
        <v>200000</v>
      </c>
    </row>
    <row r="13" spans="2:10" ht="15" customHeight="1">
      <c r="B13" s="7" t="s">
        <v>30</v>
      </c>
      <c r="D13" s="75">
        <v>200000</v>
      </c>
      <c r="E13" s="74"/>
      <c r="F13" s="75">
        <v>200000</v>
      </c>
      <c r="G13" s="74"/>
      <c r="H13" s="75">
        <v>100000</v>
      </c>
      <c r="I13" s="74"/>
      <c r="J13" s="75">
        <v>100000</v>
      </c>
    </row>
    <row r="14" spans="2:10" ht="15" customHeight="1" thickBot="1">
      <c r="B14" s="7" t="s">
        <v>56</v>
      </c>
      <c r="D14" s="75">
        <v>410000</v>
      </c>
      <c r="E14" s="74"/>
      <c r="F14" s="75">
        <v>390000</v>
      </c>
      <c r="G14" s="74"/>
      <c r="H14" s="75">
        <v>220000</v>
      </c>
      <c r="I14" s="74"/>
      <c r="J14" s="75">
        <v>180000</v>
      </c>
    </row>
    <row r="15" spans="2:10" ht="15" customHeight="1" thickBot="1">
      <c r="B15" s="9" t="s">
        <v>31</v>
      </c>
      <c r="D15" s="6">
        <f>SUM(D12:D14)</f>
        <v>1010000</v>
      </c>
      <c r="F15" s="6">
        <f>SUM(F12:F14)</f>
        <v>990000</v>
      </c>
      <c r="H15" s="6">
        <f>SUM(H12:H14)</f>
        <v>520000</v>
      </c>
      <c r="J15" s="6">
        <f>SUM(J12:J14)</f>
        <v>480000</v>
      </c>
    </row>
    <row r="16" spans="2:10" ht="15.75" customHeight="1" thickTop="1">
      <c r="B16" s="7" t="s">
        <v>22</v>
      </c>
      <c r="D16" s="2">
        <v>2000000</v>
      </c>
      <c r="H16" s="2">
        <v>1500000</v>
      </c>
    </row>
    <row r="17" spans="1:9" ht="15.75" customHeight="1" thickBot="1">
      <c r="B17" s="7" t="s">
        <v>36</v>
      </c>
      <c r="D17" s="75">
        <v>1600000</v>
      </c>
      <c r="G17" s="74"/>
      <c r="H17" s="75">
        <v>1200000</v>
      </c>
      <c r="I17" s="74"/>
    </row>
    <row r="18" spans="1:9" ht="15.75" customHeight="1">
      <c r="B18" s="7" t="s">
        <v>50</v>
      </c>
      <c r="D18" s="76">
        <f>+D16-D17</f>
        <v>400000</v>
      </c>
      <c r="G18" s="74"/>
      <c r="H18" s="76">
        <f>+H16-H17</f>
        <v>300000</v>
      </c>
      <c r="I18" s="74"/>
    </row>
    <row r="19" spans="1:9" ht="15.75" customHeight="1" thickBot="1">
      <c r="B19" s="7" t="s">
        <v>33</v>
      </c>
      <c r="D19" s="75">
        <f>+D12*0.1</f>
        <v>40000</v>
      </c>
      <c r="G19" s="74"/>
      <c r="H19" s="75">
        <f>+H12*0.1</f>
        <v>20000</v>
      </c>
      <c r="I19" s="74"/>
    </row>
    <row r="20" spans="1:9" ht="15.75" customHeight="1" thickBot="1">
      <c r="B20" s="7" t="s">
        <v>13</v>
      </c>
      <c r="D20" s="73">
        <f>+D18-D19</f>
        <v>360000</v>
      </c>
      <c r="G20" s="74"/>
      <c r="H20" s="73">
        <f>+H18-H19</f>
        <v>280000</v>
      </c>
      <c r="I20" s="74"/>
    </row>
    <row r="21" spans="1:9" ht="15.75" customHeight="1" thickBot="1">
      <c r="B21" s="7" t="s">
        <v>37</v>
      </c>
      <c r="D21" s="75">
        <f>+D20*0.4</f>
        <v>144000</v>
      </c>
      <c r="G21" s="74"/>
      <c r="H21" s="75">
        <f>+H20*0.4</f>
        <v>112000</v>
      </c>
      <c r="I21" s="74"/>
    </row>
    <row r="22" spans="1:9" ht="15.75" customHeight="1" thickBot="1">
      <c r="B22" s="66" t="s">
        <v>23</v>
      </c>
      <c r="C22" s="67"/>
      <c r="D22" s="6">
        <f>+D20-D21</f>
        <v>216000</v>
      </c>
      <c r="H22" s="6">
        <f>+H20-H21</f>
        <v>168000</v>
      </c>
    </row>
    <row r="23" spans="1:9" ht="17.25" thickTop="1" thickBot="1">
      <c r="A23" s="12">
        <v>1</v>
      </c>
      <c r="B23" s="78" t="s">
        <v>53</v>
      </c>
      <c r="C23" s="79"/>
      <c r="D23" s="63"/>
      <c r="H23" s="63"/>
    </row>
    <row r="24" spans="1:9">
      <c r="A24" s="12">
        <v>2</v>
      </c>
      <c r="B24" s="7" t="s">
        <v>45</v>
      </c>
      <c r="C24" s="2"/>
      <c r="D24" s="17"/>
      <c r="H24" s="17"/>
    </row>
    <row r="25" spans="1:9" ht="16.5" thickBot="1">
      <c r="B25" s="21" t="s">
        <v>42</v>
      </c>
      <c r="D25" s="2"/>
      <c r="H25" s="2"/>
    </row>
    <row r="26" spans="1:9" ht="16.5" thickBot="1">
      <c r="B26" s="21" t="s">
        <v>43</v>
      </c>
      <c r="D26" s="73"/>
      <c r="G26" s="74"/>
      <c r="H26" s="73"/>
      <c r="I26" s="74"/>
    </row>
    <row r="27" spans="1:9" ht="16.5" thickBot="1">
      <c r="B27" s="21" t="s">
        <v>39</v>
      </c>
      <c r="D27" s="73"/>
      <c r="G27" s="74"/>
      <c r="H27" s="73"/>
      <c r="I27" s="74"/>
    </row>
    <row r="28" spans="1:9" ht="16.5" thickBot="1">
      <c r="B28" s="78" t="s">
        <v>44</v>
      </c>
      <c r="D28" s="64"/>
      <c r="H28" s="64"/>
    </row>
    <row r="29" spans="1:9" ht="6" customHeight="1">
      <c r="B29" s="7"/>
      <c r="D29" s="17"/>
      <c r="H29" s="17"/>
    </row>
    <row r="30" spans="1:9" ht="18.75" thickBot="1">
      <c r="A30" s="12">
        <v>3</v>
      </c>
      <c r="B30" s="7" t="s">
        <v>49</v>
      </c>
      <c r="D30" s="65">
        <v>2011</v>
      </c>
      <c r="H30" s="65">
        <v>2011</v>
      </c>
    </row>
    <row r="31" spans="1:9" ht="15.75" customHeight="1" thickTop="1" thickBot="1">
      <c r="B31" s="9" t="s">
        <v>47</v>
      </c>
      <c r="D31" s="2">
        <v>500000</v>
      </c>
      <c r="H31" s="2">
        <v>500000</v>
      </c>
    </row>
    <row r="32" spans="1:9" ht="15.75" customHeight="1" thickBot="1">
      <c r="B32" s="96" t="s">
        <v>51</v>
      </c>
      <c r="D32" s="73"/>
      <c r="G32" s="74"/>
      <c r="H32" s="73"/>
      <c r="I32" s="74"/>
    </row>
    <row r="33" spans="1:9" ht="15.75" customHeight="1" thickBot="1">
      <c r="B33" s="9" t="s">
        <v>38</v>
      </c>
      <c r="D33" s="73">
        <v>250000</v>
      </c>
      <c r="G33" s="74"/>
      <c r="H33" s="73">
        <v>250000</v>
      </c>
      <c r="I33" s="74"/>
    </row>
    <row r="34" spans="1:9" ht="15.75" customHeight="1" thickBot="1">
      <c r="B34" s="96" t="s">
        <v>52</v>
      </c>
      <c r="D34" s="5"/>
      <c r="H34" s="5"/>
    </row>
    <row r="35" spans="1:9" ht="15.75" customHeight="1" thickBot="1">
      <c r="B35" s="78" t="s">
        <v>54</v>
      </c>
      <c r="D35" s="16"/>
      <c r="H35" s="16"/>
    </row>
    <row r="36" spans="1:9" ht="5.25" customHeight="1">
      <c r="B36" s="7"/>
      <c r="H36" s="17"/>
    </row>
    <row r="37" spans="1:9" ht="18.75" thickBot="1">
      <c r="A37" s="12">
        <v>4</v>
      </c>
      <c r="B37" s="68" t="s">
        <v>40</v>
      </c>
    </row>
    <row r="38" spans="1:9" s="26" customFormat="1" ht="16.5" customHeight="1" thickTop="1">
      <c r="A38" s="23"/>
      <c r="B38" s="83" t="s">
        <v>46</v>
      </c>
      <c r="C38" s="84"/>
      <c r="D38" s="84"/>
      <c r="E38" s="24"/>
      <c r="F38" s="90" t="s">
        <v>0</v>
      </c>
      <c r="G38" s="91"/>
      <c r="H38" s="92"/>
      <c r="I38" s="25"/>
    </row>
    <row r="39" spans="1:9" s="26" customFormat="1" ht="16.5" customHeight="1">
      <c r="A39" s="23"/>
      <c r="B39" s="85" t="s">
        <v>1</v>
      </c>
      <c r="C39" s="86"/>
      <c r="D39" s="86"/>
      <c r="E39" s="27"/>
      <c r="F39" s="93" t="s">
        <v>2</v>
      </c>
      <c r="G39" s="94"/>
      <c r="H39" s="95"/>
      <c r="I39" s="25"/>
    </row>
    <row r="40" spans="1:9" s="26" customFormat="1" ht="16.5" customHeight="1" thickBot="1">
      <c r="A40" s="23"/>
      <c r="B40" s="45" t="s">
        <v>3</v>
      </c>
      <c r="C40" s="28">
        <v>2011</v>
      </c>
      <c r="D40" s="29">
        <v>2010</v>
      </c>
      <c r="E40" s="29"/>
      <c r="F40" s="49"/>
      <c r="G40" s="50"/>
      <c r="H40" s="80">
        <v>2011</v>
      </c>
      <c r="I40" s="25"/>
    </row>
    <row r="41" spans="1:9" s="26" customFormat="1" ht="16.5" customHeight="1" thickTop="1">
      <c r="A41" s="23"/>
      <c r="B41" s="46" t="s">
        <v>4</v>
      </c>
      <c r="C41" s="30">
        <v>60</v>
      </c>
      <c r="D41" s="31">
        <v>50</v>
      </c>
      <c r="E41" s="31"/>
      <c r="F41" s="51" t="s">
        <v>5</v>
      </c>
      <c r="G41" s="52"/>
      <c r="H41" s="61">
        <v>1200</v>
      </c>
      <c r="I41" s="25"/>
    </row>
    <row r="42" spans="1:9" s="26" customFormat="1" ht="16.5" customHeight="1" thickBot="1">
      <c r="A42" s="23"/>
      <c r="B42" s="47" t="s">
        <v>6</v>
      </c>
      <c r="C42" s="32">
        <v>220</v>
      </c>
      <c r="D42" s="33">
        <v>200</v>
      </c>
      <c r="E42" s="33"/>
      <c r="F42" s="53" t="s">
        <v>7</v>
      </c>
      <c r="G42" s="54"/>
      <c r="H42" s="62">
        <v>-780</v>
      </c>
      <c r="I42" s="25"/>
    </row>
    <row r="43" spans="1:9" s="26" customFormat="1" ht="16.5" customHeight="1" thickTop="1">
      <c r="A43" s="23"/>
      <c r="B43" s="48" t="s">
        <v>8</v>
      </c>
      <c r="C43" s="34">
        <v>260</v>
      </c>
      <c r="D43" s="35">
        <v>230</v>
      </c>
      <c r="E43" s="35"/>
      <c r="F43" s="55" t="s">
        <v>9</v>
      </c>
      <c r="G43" s="56"/>
      <c r="H43" s="59">
        <f>SUM(H41:H42)</f>
        <v>420</v>
      </c>
      <c r="I43" s="25"/>
    </row>
    <row r="44" spans="1:9" s="26" customFormat="1" ht="16.5" customHeight="1" thickBot="1">
      <c r="A44" s="23"/>
      <c r="B44" s="48" t="s">
        <v>10</v>
      </c>
      <c r="C44" s="34">
        <v>730</v>
      </c>
      <c r="D44" s="35">
        <v>650</v>
      </c>
      <c r="E44" s="35"/>
      <c r="F44" s="55" t="s">
        <v>11</v>
      </c>
      <c r="G44" s="57"/>
      <c r="H44" s="60">
        <v>-240</v>
      </c>
      <c r="I44" s="25"/>
    </row>
    <row r="45" spans="1:9" s="26" customFormat="1" ht="16.5" customHeight="1" thickTop="1" thickBot="1">
      <c r="A45" s="23"/>
      <c r="B45" s="48" t="s">
        <v>12</v>
      </c>
      <c r="C45" s="36">
        <v>-330</v>
      </c>
      <c r="D45" s="37">
        <v>-270</v>
      </c>
      <c r="E45" s="38"/>
      <c r="F45" s="55" t="s">
        <v>13</v>
      </c>
      <c r="G45" s="56"/>
      <c r="H45" s="58">
        <f>+H44+H43</f>
        <v>180</v>
      </c>
      <c r="I45" s="25"/>
    </row>
    <row r="46" spans="1:9" s="26" customFormat="1" ht="16.5" customHeight="1" thickTop="1" thickBot="1">
      <c r="A46" s="23"/>
      <c r="B46" s="39" t="s">
        <v>14</v>
      </c>
      <c r="C46" s="40">
        <f>SUM(C41:C45)</f>
        <v>940</v>
      </c>
      <c r="D46" s="41">
        <f>SUM(D41:D45)</f>
        <v>860</v>
      </c>
      <c r="E46" s="41"/>
      <c r="F46" s="42"/>
      <c r="G46" s="43"/>
      <c r="H46" s="44"/>
      <c r="I46" s="25"/>
    </row>
    <row r="47" spans="1:9" ht="16.5" customHeight="1" thickTop="1">
      <c r="B47" s="7" t="s">
        <v>41</v>
      </c>
    </row>
    <row r="48" spans="1:9" ht="6.75" customHeight="1" thickBot="1"/>
    <row r="49" spans="1:10" ht="16.5" thickBot="1">
      <c r="B49" s="87" t="s">
        <v>15</v>
      </c>
      <c r="C49" s="88"/>
      <c r="D49" s="89"/>
      <c r="E49" s="10"/>
      <c r="G49" s="10"/>
      <c r="I49" s="10"/>
    </row>
    <row r="50" spans="1:10" ht="15" customHeight="1">
      <c r="B50" s="14" t="s">
        <v>16</v>
      </c>
      <c r="C50" s="15"/>
      <c r="D50" s="71"/>
      <c r="E50" s="18"/>
      <c r="G50" s="18"/>
      <c r="I50" s="18"/>
    </row>
    <row r="51" spans="1:10" ht="15" customHeight="1">
      <c r="B51" s="11" t="s">
        <v>17</v>
      </c>
      <c r="C51" s="69"/>
      <c r="D51" s="20"/>
      <c r="E51" s="18"/>
      <c r="G51" s="18"/>
      <c r="I51" s="18"/>
    </row>
    <row r="52" spans="1:10" ht="15" customHeight="1" thickBot="1">
      <c r="B52" s="11" t="s">
        <v>18</v>
      </c>
      <c r="C52" s="70"/>
      <c r="D52" s="70"/>
      <c r="E52" s="18"/>
      <c r="G52" s="18"/>
      <c r="I52" s="18"/>
    </row>
    <row r="53" spans="1:10" ht="15" customHeight="1" thickTop="1" thickBot="1">
      <c r="B53" s="11" t="s">
        <v>19</v>
      </c>
      <c r="C53" s="19"/>
      <c r="D53" s="77"/>
      <c r="E53" s="18"/>
      <c r="G53" s="18"/>
      <c r="I53" s="18"/>
    </row>
    <row r="54" spans="1:10" ht="15" customHeight="1" thickTop="1" thickBot="1">
      <c r="B54" s="81" t="s">
        <v>20</v>
      </c>
      <c r="C54" s="82"/>
      <c r="D54" s="72"/>
      <c r="E54" s="18"/>
      <c r="G54" s="18"/>
      <c r="I54" s="18"/>
    </row>
    <row r="55" spans="1:10" ht="6" customHeight="1"/>
    <row r="56" spans="1:10">
      <c r="A56" s="12">
        <v>5</v>
      </c>
      <c r="B56" s="7" t="s">
        <v>55</v>
      </c>
    </row>
    <row r="57" spans="1:10" ht="15" customHeight="1" thickBot="1">
      <c r="B57" s="7" t="s">
        <v>42</v>
      </c>
      <c r="C57" s="2"/>
      <c r="D57" s="1" t="s">
        <v>48</v>
      </c>
      <c r="F57" s="2"/>
      <c r="H57" s="2"/>
      <c r="J57" s="2"/>
    </row>
    <row r="58" spans="1:10" ht="15" customHeight="1" thickBot="1">
      <c r="B58" s="7" t="s">
        <v>43</v>
      </c>
      <c r="C58" s="22"/>
      <c r="F58" s="2"/>
      <c r="H58" s="2"/>
      <c r="J58" s="2"/>
    </row>
    <row r="59" spans="1:10" ht="15" customHeight="1" thickBot="1">
      <c r="B59" s="7" t="s">
        <v>39</v>
      </c>
      <c r="C59" s="5"/>
      <c r="F59" s="2"/>
      <c r="H59" s="2"/>
      <c r="J59" s="2"/>
    </row>
    <row r="60" spans="1:10" ht="15" customHeight="1" thickBot="1">
      <c r="B60" s="7" t="s">
        <v>44</v>
      </c>
      <c r="C60" s="64"/>
      <c r="F60" s="2"/>
      <c r="H60" s="2"/>
      <c r="J60" s="2"/>
    </row>
    <row r="61" spans="1:10">
      <c r="B61" s="7"/>
    </row>
    <row r="62" spans="1:10">
      <c r="B62" s="7"/>
    </row>
    <row r="63" spans="1:10">
      <c r="B63" s="7"/>
    </row>
    <row r="64" spans="1:10">
      <c r="B64" s="7"/>
    </row>
  </sheetData>
  <mergeCells count="8">
    <mergeCell ref="B54:C54"/>
    <mergeCell ref="D2:F2"/>
    <mergeCell ref="H2:J2"/>
    <mergeCell ref="B38:D38"/>
    <mergeCell ref="B39:D39"/>
    <mergeCell ref="B49:D49"/>
    <mergeCell ref="F38:H38"/>
    <mergeCell ref="F39:H39"/>
  </mergeCells>
  <pageMargins left="1" right="0.7" top="0.5" bottom="0.25" header="0.3" footer="0.3"/>
  <pageSetup scale="81" orientation="portrait" r:id="rId1"/>
  <headerFooter>
    <oddHeader>&amp;C&amp;F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64"/>
  <sheetViews>
    <sheetView showGridLines="0" workbookViewId="0">
      <selection activeCell="H2" sqref="H2:J2"/>
    </sheetView>
  </sheetViews>
  <sheetFormatPr defaultRowHeight="15.75"/>
  <cols>
    <col min="1" max="1" width="3.85546875" style="12" customWidth="1"/>
    <col min="2" max="2" width="32.5703125" style="8" customWidth="1"/>
    <col min="3" max="3" width="10.28515625" style="3" customWidth="1"/>
    <col min="4" max="4" width="11.7109375" style="3" customWidth="1"/>
    <col min="5" max="5" width="1.85546875" style="3" customWidth="1"/>
    <col min="6" max="6" width="14.85546875" style="3" customWidth="1"/>
    <col min="7" max="7" width="1.85546875" style="3" customWidth="1"/>
    <col min="8" max="8" width="12" style="3" customWidth="1"/>
    <col min="9" max="9" width="1.85546875" style="3" customWidth="1"/>
    <col min="10" max="10" width="12.42578125" style="3" customWidth="1"/>
    <col min="12" max="12" width="12.28515625" customWidth="1"/>
  </cols>
  <sheetData>
    <row r="1" spans="2:10" ht="18">
      <c r="B1" s="68" t="s">
        <v>35</v>
      </c>
    </row>
    <row r="2" spans="2:10" ht="16.5" thickBot="1">
      <c r="B2" s="7"/>
      <c r="D2" s="98" t="s">
        <v>21</v>
      </c>
      <c r="E2" s="98"/>
      <c r="F2" s="98"/>
      <c r="H2" s="98" t="s">
        <v>32</v>
      </c>
      <c r="I2" s="98"/>
      <c r="J2" s="98"/>
    </row>
    <row r="3" spans="2:10" ht="17.25" thickTop="1" thickBot="1">
      <c r="B3" s="7"/>
      <c r="D3" s="4">
        <v>2010</v>
      </c>
      <c r="F3" s="4">
        <v>2009</v>
      </c>
      <c r="H3" s="4">
        <v>2010</v>
      </c>
      <c r="J3" s="4">
        <v>2009</v>
      </c>
    </row>
    <row r="4" spans="2:10" ht="15" customHeight="1">
      <c r="B4" s="7" t="s">
        <v>24</v>
      </c>
      <c r="D4" s="2">
        <v>210000</v>
      </c>
      <c r="F4" s="2">
        <v>190000</v>
      </c>
      <c r="H4" s="2">
        <v>70000</v>
      </c>
      <c r="J4" s="2">
        <v>30000</v>
      </c>
    </row>
    <row r="5" spans="2:10" ht="15" customHeight="1">
      <c r="B5" s="7" t="s">
        <v>6</v>
      </c>
      <c r="D5" s="75">
        <v>300000</v>
      </c>
      <c r="E5" s="74"/>
      <c r="F5" s="75">
        <v>300000</v>
      </c>
      <c r="G5" s="74"/>
      <c r="H5" s="75">
        <v>150000</v>
      </c>
      <c r="I5" s="74"/>
      <c r="J5" s="75">
        <v>150000</v>
      </c>
    </row>
    <row r="6" spans="2:10" ht="15" customHeight="1" thickBot="1">
      <c r="B6" s="7" t="s">
        <v>25</v>
      </c>
      <c r="D6" s="75">
        <v>100000</v>
      </c>
      <c r="E6" s="74"/>
      <c r="F6" s="75">
        <v>100000</v>
      </c>
      <c r="G6" s="74"/>
      <c r="H6" s="75">
        <v>100000</v>
      </c>
      <c r="I6" s="74"/>
      <c r="J6" s="75">
        <v>100000</v>
      </c>
    </row>
    <row r="7" spans="2:10" ht="15" customHeight="1" thickBot="1">
      <c r="B7" s="7" t="s">
        <v>27</v>
      </c>
      <c r="D7" s="5">
        <f>SUM(D4:D6)</f>
        <v>610000</v>
      </c>
      <c r="F7" s="5">
        <f>SUM(F4:F6)</f>
        <v>590000</v>
      </c>
      <c r="H7" s="5">
        <f>SUM(H4:H6)</f>
        <v>320000</v>
      </c>
      <c r="J7" s="5">
        <f>SUM(J4:J6)</f>
        <v>280000</v>
      </c>
    </row>
    <row r="8" spans="2:10" ht="15" customHeight="1">
      <c r="B8" s="7" t="s">
        <v>26</v>
      </c>
      <c r="D8" s="2">
        <v>500000</v>
      </c>
      <c r="F8" s="2">
        <v>500000</v>
      </c>
      <c r="H8" s="2">
        <v>300000</v>
      </c>
      <c r="J8" s="2">
        <v>300000</v>
      </c>
    </row>
    <row r="9" spans="2:10" ht="15" customHeight="1" thickBot="1">
      <c r="B9" s="7" t="s">
        <v>12</v>
      </c>
      <c r="D9" s="75">
        <v>-100000</v>
      </c>
      <c r="E9" s="74"/>
      <c r="F9" s="75">
        <v>-100000</v>
      </c>
      <c r="G9" s="74"/>
      <c r="H9" s="75">
        <v>-100000</v>
      </c>
      <c r="I9" s="74"/>
      <c r="J9" s="75">
        <v>-100000</v>
      </c>
    </row>
    <row r="10" spans="2:10" ht="15" customHeight="1" thickBot="1">
      <c r="B10" s="7" t="s">
        <v>28</v>
      </c>
      <c r="D10" s="5">
        <f>SUM(D8:D9)</f>
        <v>400000</v>
      </c>
      <c r="F10" s="5">
        <f>SUM(F8:F9)</f>
        <v>400000</v>
      </c>
      <c r="H10" s="5">
        <f>SUM(H8:H9)</f>
        <v>200000</v>
      </c>
      <c r="J10" s="5">
        <f>SUM(J8:J9)</f>
        <v>200000</v>
      </c>
    </row>
    <row r="11" spans="2:10" ht="15" customHeight="1" thickBot="1">
      <c r="B11" s="9" t="s">
        <v>29</v>
      </c>
      <c r="D11" s="6">
        <f>+D10+D7</f>
        <v>1010000</v>
      </c>
      <c r="F11" s="6">
        <f>+F10+F7</f>
        <v>990000</v>
      </c>
      <c r="H11" s="6">
        <f>+H10+H7</f>
        <v>520000</v>
      </c>
      <c r="J11" s="6">
        <f>+J10+J7</f>
        <v>480000</v>
      </c>
    </row>
    <row r="12" spans="2:10" ht="15" customHeight="1" thickTop="1">
      <c r="B12" s="7" t="s">
        <v>34</v>
      </c>
      <c r="D12" s="2">
        <v>400000</v>
      </c>
      <c r="F12" s="2">
        <v>400000</v>
      </c>
      <c r="H12" s="2">
        <v>200000</v>
      </c>
      <c r="J12" s="2">
        <v>200000</v>
      </c>
    </row>
    <row r="13" spans="2:10" ht="15" customHeight="1">
      <c r="B13" s="7" t="s">
        <v>30</v>
      </c>
      <c r="D13" s="75">
        <v>200000</v>
      </c>
      <c r="E13" s="74"/>
      <c r="F13" s="75">
        <v>200000</v>
      </c>
      <c r="G13" s="74"/>
      <c r="H13" s="75">
        <v>100000</v>
      </c>
      <c r="I13" s="74"/>
      <c r="J13" s="75">
        <v>100000</v>
      </c>
    </row>
    <row r="14" spans="2:10" ht="15" customHeight="1" thickBot="1">
      <c r="B14" s="7" t="s">
        <v>57</v>
      </c>
      <c r="D14" s="75">
        <v>410000</v>
      </c>
      <c r="E14" s="74"/>
      <c r="F14" s="75">
        <v>390000</v>
      </c>
      <c r="G14" s="74"/>
      <c r="H14" s="75">
        <v>220000</v>
      </c>
      <c r="I14" s="74"/>
      <c r="J14" s="75">
        <v>180000</v>
      </c>
    </row>
    <row r="15" spans="2:10" ht="15" customHeight="1" thickBot="1">
      <c r="B15" s="9" t="s">
        <v>31</v>
      </c>
      <c r="D15" s="6">
        <f>SUM(D12:D14)</f>
        <v>1010000</v>
      </c>
      <c r="F15" s="6">
        <f>SUM(F12:F14)</f>
        <v>990000</v>
      </c>
      <c r="H15" s="6">
        <f>SUM(H12:H14)</f>
        <v>520000</v>
      </c>
      <c r="J15" s="6">
        <f>SUM(J12:J14)</f>
        <v>480000</v>
      </c>
    </row>
    <row r="16" spans="2:10" ht="15.75" customHeight="1" thickTop="1">
      <c r="B16" s="7" t="s">
        <v>22</v>
      </c>
      <c r="D16" s="2">
        <v>2000000</v>
      </c>
      <c r="H16" s="2">
        <v>1500000</v>
      </c>
    </row>
    <row r="17" spans="1:9" ht="15.75" customHeight="1" thickBot="1">
      <c r="B17" s="7" t="s">
        <v>36</v>
      </c>
      <c r="D17" s="75">
        <v>1600000</v>
      </c>
      <c r="G17" s="74"/>
      <c r="H17" s="75">
        <v>1200000</v>
      </c>
      <c r="I17" s="74"/>
    </row>
    <row r="18" spans="1:9" ht="15.75" customHeight="1">
      <c r="B18" s="7" t="s">
        <v>50</v>
      </c>
      <c r="D18" s="76">
        <f>+D16-D17</f>
        <v>400000</v>
      </c>
      <c r="G18" s="74"/>
      <c r="H18" s="76">
        <f>+H16-H17</f>
        <v>300000</v>
      </c>
      <c r="I18" s="74"/>
    </row>
    <row r="19" spans="1:9" ht="15.75" customHeight="1" thickBot="1">
      <c r="B19" s="7" t="s">
        <v>33</v>
      </c>
      <c r="D19" s="75">
        <f>+D12*0.1</f>
        <v>40000</v>
      </c>
      <c r="G19" s="74"/>
      <c r="H19" s="75">
        <f>+H12*0.1</f>
        <v>20000</v>
      </c>
      <c r="I19" s="74"/>
    </row>
    <row r="20" spans="1:9" ht="15.75" customHeight="1" thickBot="1">
      <c r="B20" s="7" t="s">
        <v>13</v>
      </c>
      <c r="D20" s="73">
        <f>+D18-D19</f>
        <v>360000</v>
      </c>
      <c r="G20" s="74"/>
      <c r="H20" s="73">
        <f>+H18-H19</f>
        <v>280000</v>
      </c>
      <c r="I20" s="74"/>
    </row>
    <row r="21" spans="1:9" ht="15.75" customHeight="1" thickBot="1">
      <c r="B21" s="7" t="s">
        <v>37</v>
      </c>
      <c r="D21" s="75">
        <f>+D20*0.4</f>
        <v>144000</v>
      </c>
      <c r="G21" s="74"/>
      <c r="H21" s="75">
        <f>+H20*0.4</f>
        <v>112000</v>
      </c>
      <c r="I21" s="74"/>
    </row>
    <row r="22" spans="1:9" ht="15.75" customHeight="1" thickBot="1">
      <c r="B22" s="66" t="s">
        <v>23</v>
      </c>
      <c r="C22" s="67"/>
      <c r="D22" s="6">
        <f>+D20-D21</f>
        <v>216000</v>
      </c>
      <c r="H22" s="6">
        <f>+H20-H21</f>
        <v>168000</v>
      </c>
    </row>
    <row r="23" spans="1:9" ht="17.25" thickTop="1" thickBot="1">
      <c r="A23" s="12">
        <v>1</v>
      </c>
      <c r="B23" s="78" t="s">
        <v>53</v>
      </c>
      <c r="C23" s="79"/>
      <c r="D23" s="63">
        <f>+D18/((D11+F11)/2)</f>
        <v>0.4</v>
      </c>
      <c r="H23" s="63">
        <f>+H18/((H11+J11)/2)</f>
        <v>0.6</v>
      </c>
    </row>
    <row r="24" spans="1:9">
      <c r="A24" s="12">
        <v>2</v>
      </c>
      <c r="B24" s="7" t="s">
        <v>45</v>
      </c>
      <c r="C24" s="2"/>
      <c r="D24" s="17"/>
      <c r="H24" s="17"/>
    </row>
    <row r="25" spans="1:9" ht="16.5" thickBot="1">
      <c r="B25" s="21" t="s">
        <v>42</v>
      </c>
      <c r="D25" s="2">
        <f>(+F11+D11)/2</f>
        <v>1000000</v>
      </c>
      <c r="H25" s="2">
        <f>(+J11+H11)/2</f>
        <v>500000</v>
      </c>
    </row>
    <row r="26" spans="1:9" ht="16.5" thickBot="1">
      <c r="B26" s="21" t="s">
        <v>43</v>
      </c>
      <c r="D26" s="73">
        <f>+D25*0.12</f>
        <v>120000</v>
      </c>
      <c r="G26" s="74"/>
      <c r="H26" s="73">
        <f>+H25*0.12</f>
        <v>60000</v>
      </c>
      <c r="I26" s="74"/>
    </row>
    <row r="27" spans="1:9" ht="16.5" thickBot="1">
      <c r="B27" s="21" t="s">
        <v>39</v>
      </c>
      <c r="D27" s="73">
        <f>+D18</f>
        <v>400000</v>
      </c>
      <c r="G27" s="74"/>
      <c r="H27" s="73">
        <f>+H18</f>
        <v>300000</v>
      </c>
      <c r="I27" s="74"/>
    </row>
    <row r="28" spans="1:9" ht="16.5" thickBot="1">
      <c r="B28" s="78" t="s">
        <v>44</v>
      </c>
      <c r="D28" s="64">
        <f>+D27-D26</f>
        <v>280000</v>
      </c>
      <c r="H28" s="64">
        <f>+H27-H26</f>
        <v>240000</v>
      </c>
    </row>
    <row r="29" spans="1:9" ht="6" customHeight="1">
      <c r="B29" s="7"/>
      <c r="D29" s="17"/>
      <c r="H29" s="17"/>
    </row>
    <row r="30" spans="1:9" ht="18.75" thickBot="1">
      <c r="A30" s="12">
        <v>3</v>
      </c>
      <c r="B30" s="7" t="s">
        <v>49</v>
      </c>
      <c r="D30" s="65">
        <v>2011</v>
      </c>
      <c r="H30" s="65">
        <v>2011</v>
      </c>
    </row>
    <row r="31" spans="1:9" ht="15.75" customHeight="1" thickTop="1" thickBot="1">
      <c r="B31" s="9" t="s">
        <v>47</v>
      </c>
      <c r="D31" s="2">
        <v>500000</v>
      </c>
      <c r="H31" s="2">
        <v>500000</v>
      </c>
    </row>
    <row r="32" spans="1:9" ht="15.75" customHeight="1" thickBot="1">
      <c r="B32" s="97" t="s">
        <v>51</v>
      </c>
      <c r="D32" s="73">
        <v>1500000</v>
      </c>
      <c r="G32" s="74"/>
      <c r="H32" s="73">
        <v>1000000</v>
      </c>
      <c r="I32" s="74"/>
    </row>
    <row r="33" spans="1:9" ht="15.75" customHeight="1" thickBot="1">
      <c r="B33" s="9" t="s">
        <v>38</v>
      </c>
      <c r="D33" s="73">
        <v>250000</v>
      </c>
      <c r="G33" s="74"/>
      <c r="H33" s="73">
        <v>250000</v>
      </c>
      <c r="I33" s="74"/>
    </row>
    <row r="34" spans="1:9" ht="15.75" customHeight="1" thickBot="1">
      <c r="B34" s="97" t="s">
        <v>52</v>
      </c>
      <c r="D34" s="5">
        <f>+D33+D18</f>
        <v>650000</v>
      </c>
      <c r="H34" s="5">
        <f>+H33+H18</f>
        <v>550000</v>
      </c>
    </row>
    <row r="35" spans="1:9" ht="15.75" customHeight="1" thickBot="1">
      <c r="B35" s="78" t="s">
        <v>54</v>
      </c>
      <c r="D35" s="16">
        <f>+D34/D32</f>
        <v>0.43333333333333335</v>
      </c>
      <c r="H35" s="16">
        <f>+H34/H32</f>
        <v>0.55000000000000004</v>
      </c>
    </row>
    <row r="36" spans="1:9" ht="5.25" customHeight="1">
      <c r="B36" s="7"/>
      <c r="H36" s="17"/>
    </row>
    <row r="37" spans="1:9" ht="18.75" thickBot="1">
      <c r="A37" s="12">
        <v>4</v>
      </c>
      <c r="B37" s="68" t="s">
        <v>40</v>
      </c>
    </row>
    <row r="38" spans="1:9" s="26" customFormat="1" ht="16.5" customHeight="1" thickTop="1">
      <c r="A38" s="23"/>
      <c r="B38" s="83" t="s">
        <v>46</v>
      </c>
      <c r="C38" s="84"/>
      <c r="D38" s="84"/>
      <c r="E38" s="24"/>
      <c r="F38" s="90" t="s">
        <v>0</v>
      </c>
      <c r="G38" s="91"/>
      <c r="H38" s="92"/>
      <c r="I38" s="25"/>
    </row>
    <row r="39" spans="1:9" s="26" customFormat="1" ht="16.5" customHeight="1">
      <c r="A39" s="23"/>
      <c r="B39" s="85" t="s">
        <v>1</v>
      </c>
      <c r="C39" s="86"/>
      <c r="D39" s="86"/>
      <c r="E39" s="27"/>
      <c r="F39" s="93" t="s">
        <v>2</v>
      </c>
      <c r="G39" s="94"/>
      <c r="H39" s="95"/>
      <c r="I39" s="25"/>
    </row>
    <row r="40" spans="1:9" s="26" customFormat="1" ht="16.5" customHeight="1" thickBot="1">
      <c r="A40" s="23"/>
      <c r="B40" s="45" t="s">
        <v>3</v>
      </c>
      <c r="C40" s="28">
        <v>2011</v>
      </c>
      <c r="D40" s="29">
        <v>2010</v>
      </c>
      <c r="E40" s="29"/>
      <c r="F40" s="49"/>
      <c r="G40" s="50"/>
      <c r="H40" s="80">
        <v>2011</v>
      </c>
      <c r="I40" s="25"/>
    </row>
    <row r="41" spans="1:9" s="26" customFormat="1" ht="16.5" customHeight="1" thickTop="1">
      <c r="A41" s="23"/>
      <c r="B41" s="46" t="s">
        <v>4</v>
      </c>
      <c r="C41" s="30">
        <v>60</v>
      </c>
      <c r="D41" s="31">
        <v>50</v>
      </c>
      <c r="E41" s="31"/>
      <c r="F41" s="51" t="s">
        <v>5</v>
      </c>
      <c r="G41" s="52"/>
      <c r="H41" s="61">
        <v>1200</v>
      </c>
      <c r="I41" s="25"/>
    </row>
    <row r="42" spans="1:9" s="26" customFormat="1" ht="16.5" customHeight="1" thickBot="1">
      <c r="A42" s="23"/>
      <c r="B42" s="47" t="s">
        <v>6</v>
      </c>
      <c r="C42" s="32">
        <v>220</v>
      </c>
      <c r="D42" s="33">
        <v>200</v>
      </c>
      <c r="E42" s="33"/>
      <c r="F42" s="53" t="s">
        <v>7</v>
      </c>
      <c r="G42" s="54"/>
      <c r="H42" s="62">
        <v>-780</v>
      </c>
      <c r="I42" s="25"/>
    </row>
    <row r="43" spans="1:9" s="26" customFormat="1" ht="16.5" customHeight="1" thickTop="1">
      <c r="A43" s="23"/>
      <c r="B43" s="48" t="s">
        <v>8</v>
      </c>
      <c r="C43" s="34">
        <v>260</v>
      </c>
      <c r="D43" s="35">
        <v>230</v>
      </c>
      <c r="E43" s="35"/>
      <c r="F43" s="55" t="s">
        <v>9</v>
      </c>
      <c r="G43" s="56"/>
      <c r="H43" s="59">
        <f>SUM(H41:H42)</f>
        <v>420</v>
      </c>
      <c r="I43" s="25"/>
    </row>
    <row r="44" spans="1:9" s="26" customFormat="1" ht="16.5" customHeight="1" thickBot="1">
      <c r="A44" s="23"/>
      <c r="B44" s="48" t="s">
        <v>10</v>
      </c>
      <c r="C44" s="34">
        <v>730</v>
      </c>
      <c r="D44" s="35">
        <v>650</v>
      </c>
      <c r="E44" s="35"/>
      <c r="F44" s="55" t="s">
        <v>11</v>
      </c>
      <c r="G44" s="57"/>
      <c r="H44" s="60">
        <v>-240</v>
      </c>
      <c r="I44" s="25"/>
    </row>
    <row r="45" spans="1:9" s="26" customFormat="1" ht="16.5" customHeight="1" thickTop="1" thickBot="1">
      <c r="A45" s="23"/>
      <c r="B45" s="48" t="s">
        <v>12</v>
      </c>
      <c r="C45" s="36">
        <v>-330</v>
      </c>
      <c r="D45" s="37">
        <v>-270</v>
      </c>
      <c r="E45" s="38"/>
      <c r="F45" s="55" t="s">
        <v>13</v>
      </c>
      <c r="G45" s="56"/>
      <c r="H45" s="58">
        <f>+H44+H43</f>
        <v>180</v>
      </c>
      <c r="I45" s="25"/>
    </row>
    <row r="46" spans="1:9" s="26" customFormat="1" ht="16.5" customHeight="1" thickTop="1" thickBot="1">
      <c r="A46" s="23"/>
      <c r="B46" s="39" t="s">
        <v>14</v>
      </c>
      <c r="C46" s="40">
        <f>SUM(C41:C45)</f>
        <v>940</v>
      </c>
      <c r="D46" s="41">
        <f>SUM(D41:D45)</f>
        <v>860</v>
      </c>
      <c r="E46" s="41"/>
      <c r="F46" s="42"/>
      <c r="G46" s="43"/>
      <c r="H46" s="44"/>
      <c r="I46" s="25"/>
    </row>
    <row r="47" spans="1:9" ht="16.5" customHeight="1" thickTop="1">
      <c r="B47" s="7" t="s">
        <v>41</v>
      </c>
    </row>
    <row r="48" spans="1:9" ht="6.75" customHeight="1" thickBot="1"/>
    <row r="49" spans="1:10" ht="16.5" thickBot="1">
      <c r="B49" s="87" t="s">
        <v>15</v>
      </c>
      <c r="C49" s="88"/>
      <c r="D49" s="89"/>
      <c r="E49" s="13"/>
      <c r="G49" s="13"/>
      <c r="I49" s="13"/>
    </row>
    <row r="50" spans="1:10" ht="15" customHeight="1">
      <c r="B50" s="14" t="s">
        <v>16</v>
      </c>
      <c r="C50" s="15"/>
      <c r="D50" s="71">
        <f>+H45</f>
        <v>180</v>
      </c>
      <c r="E50" s="18"/>
      <c r="G50" s="18"/>
      <c r="I50" s="18"/>
    </row>
    <row r="51" spans="1:10" ht="15" customHeight="1">
      <c r="B51" s="11" t="s">
        <v>17</v>
      </c>
      <c r="C51" s="69">
        <v>940</v>
      </c>
      <c r="D51" s="20"/>
      <c r="E51" s="18"/>
      <c r="G51" s="18"/>
      <c r="I51" s="18"/>
    </row>
    <row r="52" spans="1:10" ht="15" customHeight="1" thickBot="1">
      <c r="B52" s="11" t="s">
        <v>18</v>
      </c>
      <c r="C52" s="70">
        <v>860</v>
      </c>
      <c r="D52" s="70">
        <f>SUM(C51:C52)</f>
        <v>1800</v>
      </c>
      <c r="E52" s="18"/>
      <c r="G52" s="18"/>
      <c r="I52" s="18"/>
    </row>
    <row r="53" spans="1:10" ht="15" customHeight="1" thickTop="1" thickBot="1">
      <c r="B53" s="11" t="s">
        <v>19</v>
      </c>
      <c r="C53" s="19"/>
      <c r="D53" s="77">
        <f>+D52/2</f>
        <v>900</v>
      </c>
      <c r="E53" s="18"/>
      <c r="G53" s="18"/>
      <c r="I53" s="18"/>
    </row>
    <row r="54" spans="1:10" ht="15" customHeight="1" thickTop="1" thickBot="1">
      <c r="B54" s="81" t="s">
        <v>20</v>
      </c>
      <c r="C54" s="82"/>
      <c r="D54" s="72">
        <f>+D50/D53</f>
        <v>0.2</v>
      </c>
      <c r="E54" s="18"/>
      <c r="G54" s="18"/>
      <c r="I54" s="18"/>
    </row>
    <row r="55" spans="1:10" ht="6" customHeight="1"/>
    <row r="56" spans="1:10">
      <c r="A56" s="12">
        <v>5</v>
      </c>
      <c r="B56" s="7" t="s">
        <v>55</v>
      </c>
    </row>
    <row r="57" spans="1:10" ht="15" customHeight="1" thickBot="1">
      <c r="B57" s="7" t="s">
        <v>42</v>
      </c>
      <c r="C57" s="2">
        <f>SUM(C46:D46)/2</f>
        <v>900</v>
      </c>
      <c r="D57" s="1" t="s">
        <v>48</v>
      </c>
      <c r="F57" s="2"/>
      <c r="H57" s="2"/>
      <c r="J57" s="2"/>
    </row>
    <row r="58" spans="1:10" ht="15" customHeight="1" thickBot="1">
      <c r="B58" s="7" t="s">
        <v>43</v>
      </c>
      <c r="C58" s="22">
        <f>+C57*0.12</f>
        <v>108</v>
      </c>
      <c r="F58" s="2"/>
      <c r="H58" s="2"/>
      <c r="J58" s="2"/>
    </row>
    <row r="59" spans="1:10" ht="15" customHeight="1" thickBot="1">
      <c r="B59" s="7" t="s">
        <v>39</v>
      </c>
      <c r="C59" s="5">
        <f>+H45</f>
        <v>180</v>
      </c>
      <c r="F59" s="2"/>
      <c r="H59" s="2"/>
      <c r="J59" s="2"/>
    </row>
    <row r="60" spans="1:10" ht="15" customHeight="1" thickBot="1">
      <c r="B60" s="7" t="s">
        <v>44</v>
      </c>
      <c r="C60" s="64">
        <f>+C59-C58</f>
        <v>72</v>
      </c>
      <c r="F60" s="2"/>
      <c r="H60" s="2"/>
      <c r="J60" s="2"/>
    </row>
    <row r="61" spans="1:10">
      <c r="B61" s="7"/>
    </row>
    <row r="62" spans="1:10">
      <c r="B62" s="7"/>
    </row>
    <row r="63" spans="1:10">
      <c r="B63" s="7"/>
    </row>
    <row r="64" spans="1:10">
      <c r="B64" s="7"/>
    </row>
  </sheetData>
  <mergeCells count="8">
    <mergeCell ref="B49:D49"/>
    <mergeCell ref="B54:C54"/>
    <mergeCell ref="D2:F2"/>
    <mergeCell ref="H2:J2"/>
    <mergeCell ref="B38:D38"/>
    <mergeCell ref="F38:H38"/>
    <mergeCell ref="B39:D39"/>
    <mergeCell ref="F39:H39"/>
  </mergeCells>
  <pageMargins left="1" right="0.7" top="0.5" bottom="0.25" header="0.3" footer="0.3"/>
  <pageSetup scale="81" orientation="portrait" r:id="rId1"/>
  <headerFooter>
    <oddHeader>&amp;C&amp;F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Problem</vt:lpstr>
      <vt:lpstr>Solution</vt:lpstr>
      <vt:lpstr>Problem!Print_Area</vt:lpstr>
      <vt:lpstr>Solution!Print_Area</vt:lpstr>
    </vt:vector>
  </TitlesOfParts>
  <Company>UNC Charlotte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Information And Technology Services</dc:creator>
  <cp:lastModifiedBy>Howard</cp:lastModifiedBy>
  <cp:lastPrinted>2010-07-30T01:11:52Z</cp:lastPrinted>
  <dcterms:created xsi:type="dcterms:W3CDTF">2010-07-29T20:19:51Z</dcterms:created>
  <dcterms:modified xsi:type="dcterms:W3CDTF">2010-07-30T01:27:57Z</dcterms:modified>
</cp:coreProperties>
</file>