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7795" windowHeight="12840"/>
  </bookViews>
  <sheets>
    <sheet name="Problem" sheetId="1" r:id="rId1"/>
    <sheet name="Solution" sheetId="4" r:id="rId2"/>
  </sheets>
  <definedNames>
    <definedName name="_xlnm.Print_Area" localSheetId="0">Problem!$A$1:$H$56</definedName>
    <definedName name="_xlnm.Print_Area" localSheetId="1">Solution!$A$1:$H$55</definedName>
  </definedNames>
  <calcPr calcId="145621"/>
</workbook>
</file>

<file path=xl/calcChain.xml><?xml version="1.0" encoding="utf-8"?>
<calcChain xmlns="http://schemas.openxmlformats.org/spreadsheetml/2006/main">
  <c r="F50" i="4" l="1"/>
  <c r="D50" i="4"/>
  <c r="F45" i="4"/>
  <c r="D45" i="4"/>
  <c r="F44" i="4"/>
  <c r="D44" i="4"/>
  <c r="F39" i="4"/>
  <c r="D39" i="4"/>
  <c r="F37" i="4"/>
  <c r="D37" i="4"/>
  <c r="E36" i="4"/>
  <c r="C35" i="4"/>
  <c r="E33" i="4"/>
  <c r="C33" i="4"/>
  <c r="C22" i="4"/>
  <c r="C20" i="4"/>
  <c r="C18" i="4"/>
  <c r="C16" i="4"/>
  <c r="G12" i="4"/>
  <c r="G11" i="4"/>
  <c r="H10" i="4"/>
  <c r="H9" i="4"/>
  <c r="H8" i="4"/>
  <c r="H7" i="4"/>
  <c r="H5" i="4"/>
  <c r="F50" i="1"/>
  <c r="D50" i="1"/>
  <c r="F45" i="1"/>
  <c r="D45" i="1"/>
  <c r="F39" i="1"/>
  <c r="D39" i="1"/>
  <c r="F37" i="1"/>
  <c r="D37" i="1"/>
  <c r="E36" i="1"/>
  <c r="C35" i="1"/>
  <c r="E33" i="1"/>
  <c r="C33" i="1"/>
  <c r="G11" i="1"/>
  <c r="C16" i="1" s="1"/>
  <c r="C18" i="1" s="1"/>
  <c r="C20" i="1" s="1"/>
  <c r="C22" i="1" s="1"/>
  <c r="H10" i="1"/>
  <c r="H9" i="1"/>
  <c r="H8" i="1"/>
  <c r="H7" i="1"/>
  <c r="H5" i="1"/>
  <c r="G12" i="1" l="1"/>
</calcChain>
</file>

<file path=xl/sharedStrings.xml><?xml version="1.0" encoding="utf-8"?>
<sst xmlns="http://schemas.openxmlformats.org/spreadsheetml/2006/main" count="138" uniqueCount="77">
  <si>
    <t>Sold 200 banners at $30 each, and collected cash for all banners sold.</t>
  </si>
  <si>
    <t>Bought ink and other supplies needed for printing 250 banners.</t>
  </si>
  <si>
    <t>Paid employee a salary of $2,000 for work in January</t>
  </si>
  <si>
    <t>What is the cost per banner, for production of 250 banners?</t>
  </si>
  <si>
    <t>Did your company have net income of $500?</t>
  </si>
  <si>
    <t>Number of banners</t>
  </si>
  <si>
    <t>Cost per banner</t>
  </si>
  <si>
    <t>Selling price per banner</t>
  </si>
  <si>
    <t>Profit per banner</t>
  </si>
  <si>
    <t>Total</t>
  </si>
  <si>
    <t>Unit</t>
  </si>
  <si>
    <t>Number of banners sold</t>
  </si>
  <si>
    <t>Total profit for January</t>
  </si>
  <si>
    <t>Balance Sheet</t>
  </si>
  <si>
    <t>Cash</t>
  </si>
  <si>
    <t>Total Assets</t>
  </si>
  <si>
    <t>Assets</t>
  </si>
  <si>
    <t>Liabilities and Owner Equity</t>
  </si>
  <si>
    <t>Liabilities</t>
  </si>
  <si>
    <t>Common Stock</t>
  </si>
  <si>
    <t>Retained Earnings</t>
  </si>
  <si>
    <t>Total liabilites and owner equity</t>
  </si>
  <si>
    <t>Revenue</t>
  </si>
  <si>
    <t>Option 1</t>
  </si>
  <si>
    <t>Option 2</t>
  </si>
  <si>
    <t>Cost of banners sold:</t>
  </si>
  <si>
    <t>Beginning inventory</t>
  </si>
  <si>
    <t>Cloth</t>
  </si>
  <si>
    <t>Supplies</t>
  </si>
  <si>
    <t>Salaries</t>
  </si>
  <si>
    <t>Total Production costs</t>
  </si>
  <si>
    <t>Less: Ending Inventory</t>
  </si>
  <si>
    <t>Cost of sales</t>
  </si>
  <si>
    <t>Rent Expense</t>
  </si>
  <si>
    <t>50 banners at $22 each</t>
  </si>
  <si>
    <t>50 banners at $18 each</t>
  </si>
  <si>
    <t>No</t>
  </si>
  <si>
    <t>Production costs: cloth, etc.</t>
  </si>
  <si>
    <t>Bought 1,000 yards of cloth at $2 per yard (4 yards per banner.)</t>
  </si>
  <si>
    <t>On January 1, you started a cormpany to print banners for fans of local professional football team.</t>
  </si>
  <si>
    <t>Banner Inventory (50 @ $22, or $18)</t>
  </si>
  <si>
    <t>Did the ending inventory cost $22 each or $18 each to make?</t>
  </si>
  <si>
    <t>Income Statement</t>
  </si>
  <si>
    <t>January Revenue from operations:</t>
  </si>
  <si>
    <t>January Expenditures to print 250 banners:</t>
  </si>
  <si>
    <t>Add production costs:</t>
  </si>
  <si>
    <t>Rent - building and equip.</t>
  </si>
  <si>
    <t>Paid rent on building &amp; equipment for January, including utilities.</t>
  </si>
  <si>
    <t>Net Income before tax</t>
  </si>
  <si>
    <t>Absorption Costing</t>
  </si>
  <si>
    <t>Variable Costing</t>
  </si>
  <si>
    <t>With option no. 1, what is the revised cost of producing each banner?</t>
  </si>
  <si>
    <t>Total amount spent in January for production of 250 banners</t>
  </si>
  <si>
    <t>Net cash flow from operations (deposits, minus expenditures)</t>
  </si>
  <si>
    <t>You invested $5,000 in cash (for corporate stock) to provide working capital for the new business.</t>
  </si>
  <si>
    <t>Should you report net income of $500, $1,600 or $1,400?</t>
  </si>
  <si>
    <t>Assume we produced only 200 banners. Labor costs were reduced proportionately.</t>
  </si>
  <si>
    <t>Bought 1,000 yards of cloth at $3 per yard (4 yards per banner.)</t>
  </si>
  <si>
    <t>Owner</t>
  </si>
  <si>
    <t xml:space="preserve">Investment </t>
  </si>
  <si>
    <t>of $5,000</t>
  </si>
  <si>
    <t xml:space="preserve">Cash includes </t>
  </si>
  <si>
    <t>50 banners at $26 each</t>
  </si>
  <si>
    <t>Banner Inventory (50 @ $26, or $22)</t>
  </si>
  <si>
    <t>Should you report net income of $800 or $600?</t>
  </si>
  <si>
    <t>Balance Sheet - Revised</t>
  </si>
  <si>
    <t>Prepare revised statements (next tab), with cloth costing $3.00 per yard, not $2.00.</t>
  </si>
  <si>
    <t>Absorption</t>
  </si>
  <si>
    <t>Variable</t>
  </si>
  <si>
    <t xml:space="preserve">This cost computation is </t>
  </si>
  <si>
    <t>based on the absorption</t>
  </si>
  <si>
    <t>method.</t>
  </si>
  <si>
    <t xml:space="preserve">Second option below </t>
  </si>
  <si>
    <t>uses variable or direct</t>
  </si>
  <si>
    <t>costing method.</t>
  </si>
  <si>
    <t>(Revised for higher costs for cloth.)</t>
  </si>
  <si>
    <t>Did your company have net loss of $500?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</si>
</sst>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vertical="center"/>
    </xf>
    <xf numFmtId="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1" fillId="0" borderId="0" xfId="0" applyFont="1" applyFill="1" applyBorder="1" applyAlignment="1">
      <alignment horizontal="left" vertical="center" indent="2"/>
    </xf>
    <xf numFmtId="0" fontId="0" fillId="0" borderId="0" xfId="0" applyAlignment="1">
      <alignment horizontal="left" vertical="center" indent="1"/>
    </xf>
    <xf numFmtId="6" fontId="0" fillId="0" borderId="0" xfId="0" applyNumberFormat="1" applyAlignment="1">
      <alignment horizontal="left" indent="1"/>
    </xf>
    <xf numFmtId="38" fontId="0" fillId="0" borderId="0" xfId="0" applyNumberFormat="1" applyBorder="1" applyAlignment="1">
      <alignment horizontal="left" indent="1"/>
    </xf>
    <xf numFmtId="8" fontId="0" fillId="0" borderId="0" xfId="0" applyNumberFormat="1" applyAlignment="1">
      <alignment horizontal="left" indent="1"/>
    </xf>
    <xf numFmtId="8" fontId="0" fillId="0" borderId="0" xfId="0" applyNumberFormat="1" applyBorder="1" applyAlignment="1">
      <alignment horizontal="left" indent="1"/>
    </xf>
    <xf numFmtId="0" fontId="1" fillId="0" borderId="0" xfId="0" applyFont="1" applyAlignment="1">
      <alignment horizontal="left" vertical="center" indent="1"/>
    </xf>
    <xf numFmtId="6" fontId="3" fillId="0" borderId="8" xfId="0" applyNumberFormat="1" applyFont="1" applyBorder="1" applyAlignment="1">
      <alignment vertical="center"/>
    </xf>
    <xf numFmtId="6" fontId="2" fillId="0" borderId="8" xfId="0" applyNumberFormat="1" applyFont="1" applyBorder="1" applyAlignment="1">
      <alignment vertical="center"/>
    </xf>
    <xf numFmtId="0" fontId="0" fillId="0" borderId="4" xfId="0" applyBorder="1"/>
    <xf numFmtId="0" fontId="2" fillId="0" borderId="15" xfId="0" applyFont="1" applyFill="1" applyBorder="1" applyAlignment="1">
      <alignment horizontal="left" vertical="center" indent="2"/>
    </xf>
    <xf numFmtId="0" fontId="3" fillId="0" borderId="16" xfId="0" applyFont="1" applyFill="1" applyBorder="1" applyAlignment="1">
      <alignment horizontal="left" vertical="center" indent="4"/>
    </xf>
    <xf numFmtId="0" fontId="3" fillId="0" borderId="16" xfId="0" applyFont="1" applyBorder="1" applyAlignment="1">
      <alignment horizontal="left" vertical="center" indent="4"/>
    </xf>
    <xf numFmtId="0" fontId="2" fillId="0" borderId="16" xfId="0" applyFont="1" applyBorder="1" applyAlignment="1">
      <alignment horizontal="left" vertical="center" indent="6"/>
    </xf>
    <xf numFmtId="0" fontId="2" fillId="0" borderId="16" xfId="0" applyFont="1" applyBorder="1" applyAlignment="1">
      <alignment horizontal="left" vertical="center" indent="2"/>
    </xf>
    <xf numFmtId="0" fontId="2" fillId="0" borderId="17" xfId="0" applyFont="1" applyBorder="1" applyAlignment="1">
      <alignment horizontal="left" vertical="center" indent="6"/>
    </xf>
    <xf numFmtId="0" fontId="3" fillId="0" borderId="19" xfId="0" applyFont="1" applyBorder="1" applyAlignment="1">
      <alignment vertical="center"/>
    </xf>
    <xf numFmtId="0" fontId="1" fillId="0" borderId="0" xfId="0" applyFont="1"/>
    <xf numFmtId="0" fontId="4" fillId="0" borderId="3" xfId="0" applyFont="1" applyFill="1" applyBorder="1" applyAlignment="1">
      <alignment horizontal="left" vertical="center" indent="2"/>
    </xf>
    <xf numFmtId="0" fontId="4" fillId="0" borderId="3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center" vertical="center"/>
    </xf>
    <xf numFmtId="6" fontId="2" fillId="2" borderId="11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indent="3"/>
    </xf>
    <xf numFmtId="0" fontId="2" fillId="0" borderId="16" xfId="0" applyFont="1" applyBorder="1" applyAlignment="1">
      <alignment horizontal="left" indent="3"/>
    </xf>
    <xf numFmtId="0" fontId="3" fillId="0" borderId="16" xfId="0" applyFont="1" applyBorder="1" applyAlignment="1">
      <alignment horizontal="left" indent="4"/>
    </xf>
    <xf numFmtId="0" fontId="2" fillId="0" borderId="16" xfId="0" applyFont="1" applyBorder="1" applyAlignment="1">
      <alignment horizontal="left" indent="4"/>
    </xf>
    <xf numFmtId="0" fontId="3" fillId="0" borderId="16" xfId="0" applyFont="1" applyBorder="1" applyAlignment="1">
      <alignment horizontal="left" indent="5"/>
    </xf>
    <xf numFmtId="0" fontId="2" fillId="2" borderId="17" xfId="0" applyFont="1" applyFill="1" applyBorder="1" applyAlignment="1">
      <alignment horizontal="left" indent="4"/>
    </xf>
    <xf numFmtId="6" fontId="3" fillId="0" borderId="18" xfId="0" applyNumberFormat="1" applyFont="1" applyBorder="1" applyAlignment="1">
      <alignment vertical="center"/>
    </xf>
    <xf numFmtId="6" fontId="3" fillId="0" borderId="19" xfId="0" applyNumberFormat="1" applyFont="1" applyBorder="1" applyAlignment="1">
      <alignment vertical="center"/>
    </xf>
    <xf numFmtId="6" fontId="2" fillId="0" borderId="19" xfId="0" applyNumberFormat="1" applyFont="1" applyBorder="1" applyAlignment="1">
      <alignment vertical="center"/>
    </xf>
    <xf numFmtId="6" fontId="2" fillId="0" borderId="20" xfId="0" applyNumberFormat="1" applyFont="1" applyBorder="1" applyAlignment="1">
      <alignment vertical="center"/>
    </xf>
    <xf numFmtId="6" fontId="2" fillId="0" borderId="18" xfId="0" applyNumberFormat="1" applyFont="1" applyBorder="1" applyAlignment="1">
      <alignment vertical="center"/>
    </xf>
    <xf numFmtId="6" fontId="3" fillId="0" borderId="13" xfId="0" applyNumberFormat="1" applyFont="1" applyBorder="1" applyAlignment="1">
      <alignment vertical="center"/>
    </xf>
    <xf numFmtId="6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6" fontId="2" fillId="0" borderId="6" xfId="0" applyNumberFormat="1" applyFont="1" applyBorder="1" applyAlignment="1">
      <alignment vertical="center"/>
    </xf>
    <xf numFmtId="6" fontId="2" fillId="0" borderId="10" xfId="0" applyNumberFormat="1" applyFont="1" applyBorder="1" applyAlignment="1">
      <alignment vertical="center"/>
    </xf>
    <xf numFmtId="6" fontId="3" fillId="0" borderId="12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6" fontId="3" fillId="0" borderId="28" xfId="0" applyNumberFormat="1" applyFont="1" applyBorder="1" applyAlignment="1">
      <alignment vertical="center"/>
    </xf>
    <xf numFmtId="6" fontId="2" fillId="0" borderId="2" xfId="0" applyNumberFormat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6" fontId="3" fillId="0" borderId="24" xfId="0" applyNumberFormat="1" applyFont="1" applyBorder="1" applyAlignment="1">
      <alignment vertical="center"/>
    </xf>
    <xf numFmtId="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6" fontId="2" fillId="2" borderId="12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 indent="4"/>
    </xf>
    <xf numFmtId="0" fontId="2" fillId="2" borderId="30" xfId="0" applyFont="1" applyFill="1" applyBorder="1" applyAlignment="1">
      <alignment vertical="center"/>
    </xf>
    <xf numFmtId="38" fontId="3" fillId="0" borderId="6" xfId="0" applyNumberFormat="1" applyFont="1" applyBorder="1" applyAlignment="1">
      <alignment vertical="center"/>
    </xf>
    <xf numFmtId="38" fontId="3" fillId="0" borderId="8" xfId="0" applyNumberFormat="1" applyFont="1" applyBorder="1" applyAlignment="1">
      <alignment vertical="center"/>
    </xf>
    <xf numFmtId="38" fontId="3" fillId="0" borderId="19" xfId="0" applyNumberFormat="1" applyFont="1" applyBorder="1" applyAlignment="1">
      <alignment vertical="center"/>
    </xf>
    <xf numFmtId="38" fontId="2" fillId="2" borderId="10" xfId="0" applyNumberFormat="1" applyFont="1" applyFill="1" applyBorder="1" applyAlignment="1">
      <alignment vertical="center"/>
    </xf>
    <xf numFmtId="38" fontId="3" fillId="0" borderId="20" xfId="0" applyNumberFormat="1" applyFont="1" applyBorder="1" applyAlignment="1">
      <alignment vertical="center"/>
    </xf>
    <xf numFmtId="37" fontId="2" fillId="2" borderId="33" xfId="0" applyNumberFormat="1" applyFont="1" applyFill="1" applyBorder="1" applyAlignment="1">
      <alignment vertical="center"/>
    </xf>
    <xf numFmtId="37" fontId="2" fillId="2" borderId="32" xfId="0" applyNumberFormat="1" applyFont="1" applyFill="1" applyBorder="1" applyAlignment="1">
      <alignment vertical="center"/>
    </xf>
    <xf numFmtId="37" fontId="3" fillId="0" borderId="24" xfId="0" applyNumberFormat="1" applyFont="1" applyBorder="1" applyAlignment="1">
      <alignment vertical="center"/>
    </xf>
    <xf numFmtId="37" fontId="3" fillId="0" borderId="28" xfId="0" applyNumberFormat="1" applyFont="1" applyBorder="1" applyAlignment="1">
      <alignment vertical="center"/>
    </xf>
    <xf numFmtId="37" fontId="3" fillId="0" borderId="33" xfId="0" applyNumberFormat="1" applyFont="1" applyBorder="1" applyAlignment="1">
      <alignment vertical="center"/>
    </xf>
    <xf numFmtId="37" fontId="3" fillId="0" borderId="32" xfId="0" applyNumberFormat="1" applyFont="1" applyBorder="1" applyAlignment="1">
      <alignment vertical="center"/>
    </xf>
    <xf numFmtId="6" fontId="1" fillId="0" borderId="0" xfId="0" applyNumberFormat="1" applyFont="1" applyAlignment="1">
      <alignment horizontal="right" indent="1"/>
    </xf>
    <xf numFmtId="38" fontId="1" fillId="0" borderId="25" xfId="0" applyNumberFormat="1" applyFont="1" applyBorder="1" applyAlignment="1">
      <alignment horizontal="right" indent="1"/>
    </xf>
    <xf numFmtId="6" fontId="1" fillId="0" borderId="26" xfId="0" applyNumberFormat="1" applyFont="1" applyBorder="1" applyAlignment="1">
      <alignment horizontal="right" indent="1"/>
    </xf>
    <xf numFmtId="0" fontId="0" fillId="0" borderId="34" xfId="0" applyBorder="1" applyAlignment="1">
      <alignment horizontal="left" vertical="center" wrapText="1" indent="1"/>
    </xf>
    <xf numFmtId="0" fontId="0" fillId="0" borderId="35" xfId="0" applyBorder="1" applyAlignment="1">
      <alignment horizontal="left" vertical="center" wrapText="1" indent="1"/>
    </xf>
    <xf numFmtId="6" fontId="0" fillId="0" borderId="35" xfId="0" applyNumberFormat="1" applyBorder="1" applyAlignment="1">
      <alignment horizontal="right" vertical="center" wrapText="1"/>
    </xf>
    <xf numFmtId="38" fontId="0" fillId="0" borderId="35" xfId="0" applyNumberFormat="1" applyBorder="1" applyAlignment="1">
      <alignment horizontal="right" vertical="center" wrapText="1"/>
    </xf>
    <xf numFmtId="38" fontId="0" fillId="0" borderId="36" xfId="0" applyNumberFormat="1" applyBorder="1" applyAlignment="1">
      <alignment horizontal="right" vertical="center" wrapText="1"/>
    </xf>
    <xf numFmtId="0" fontId="1" fillId="2" borderId="0" xfId="0" applyFont="1" applyFill="1" applyBorder="1" applyAlignment="1">
      <alignment horizontal="left" vertical="center" indent="2"/>
    </xf>
    <xf numFmtId="6" fontId="1" fillId="2" borderId="26" xfId="0" applyNumberFormat="1" applyFont="1" applyFill="1" applyBorder="1" applyAlignment="1">
      <alignment horizontal="right" indent="1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6" fontId="2" fillId="0" borderId="14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38" fontId="1" fillId="2" borderId="35" xfId="0" applyNumberFormat="1" applyFont="1" applyFill="1" applyBorder="1" applyAlignment="1">
      <alignment horizontal="right" vertical="center" wrapText="1"/>
    </xf>
    <xf numFmtId="6" fontId="2" fillId="0" borderId="28" xfId="0" applyNumberFormat="1" applyFont="1" applyBorder="1" applyAlignment="1">
      <alignment vertical="center"/>
    </xf>
    <xf numFmtId="6" fontId="2" fillId="0" borderId="24" xfId="0" applyNumberFormat="1" applyFont="1" applyBorder="1" applyAlignment="1">
      <alignment vertical="center"/>
    </xf>
    <xf numFmtId="6" fontId="1" fillId="2" borderId="0" xfId="0" applyNumberFormat="1" applyFont="1" applyFill="1" applyAlignment="1">
      <alignment horizontal="right" indent="1"/>
    </xf>
    <xf numFmtId="0" fontId="5" fillId="0" borderId="0" xfId="0" applyFont="1" applyFill="1" applyBorder="1" applyAlignment="1">
      <alignment horizontal="left" vertical="center" indent="2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2"/>
    </xf>
    <xf numFmtId="0" fontId="0" fillId="0" borderId="21" xfId="0" applyBorder="1" applyAlignment="1">
      <alignment horizontal="left" vertical="center" indent="2"/>
    </xf>
    <xf numFmtId="0" fontId="1" fillId="0" borderId="7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indent="1"/>
    </xf>
    <xf numFmtId="0" fontId="0" fillId="0" borderId="7" xfId="0" applyBorder="1" applyAlignment="1">
      <alignment horizontal="left" vertical="center" indent="2"/>
    </xf>
    <xf numFmtId="0" fontId="0" fillId="0" borderId="22" xfId="0" applyBorder="1" applyAlignment="1">
      <alignment horizontal="left" vertical="center" indent="2"/>
    </xf>
    <xf numFmtId="0" fontId="0" fillId="2" borderId="7" xfId="0" applyFill="1" applyBorder="1" applyAlignment="1">
      <alignment horizontal="left" vertical="center" indent="2"/>
    </xf>
    <xf numFmtId="0" fontId="0" fillId="2" borderId="22" xfId="0" applyFill="1" applyBorder="1" applyAlignment="1">
      <alignment horizontal="left" vertical="center" indent="2"/>
    </xf>
    <xf numFmtId="0" fontId="1" fillId="0" borderId="7" xfId="0" applyFont="1" applyBorder="1" applyAlignment="1">
      <alignment horizontal="left" vertical="center" indent="3"/>
    </xf>
    <xf numFmtId="0" fontId="1" fillId="0" borderId="22" xfId="0" applyFont="1" applyBorder="1" applyAlignment="1">
      <alignment horizontal="left" vertical="center" indent="3"/>
    </xf>
    <xf numFmtId="0" fontId="0" fillId="0" borderId="5" xfId="0" applyBorder="1"/>
    <xf numFmtId="0" fontId="2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37" fontId="3" fillId="0" borderId="38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34" xfId="0" applyBorder="1" applyAlignment="1">
      <alignment horizontal="left" vertical="center" indent="2"/>
    </xf>
    <xf numFmtId="6" fontId="0" fillId="0" borderId="40" xfId="0" applyNumberForma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indent="1"/>
    </xf>
    <xf numFmtId="0" fontId="0" fillId="0" borderId="41" xfId="0" applyBorder="1" applyAlignment="1">
      <alignment horizontal="center" vertical="center" wrapText="1"/>
    </xf>
    <xf numFmtId="0" fontId="0" fillId="0" borderId="35" xfId="0" applyBorder="1" applyAlignment="1">
      <alignment horizontal="left" vertical="center" indent="2"/>
    </xf>
    <xf numFmtId="6" fontId="0" fillId="0" borderId="41" xfId="0" applyNumberFormat="1" applyBorder="1" applyAlignment="1">
      <alignment horizontal="center" vertical="center" wrapText="1"/>
    </xf>
    <xf numFmtId="0" fontId="0" fillId="2" borderId="35" xfId="0" applyFill="1" applyBorder="1" applyAlignment="1">
      <alignment horizontal="left" vertical="center" indent="2"/>
    </xf>
    <xf numFmtId="6" fontId="1" fillId="2" borderId="41" xfId="0" applyNumberFormat="1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indent="3"/>
    </xf>
    <xf numFmtId="2" fontId="0" fillId="0" borderId="41" xfId="0" applyNumberFormat="1" applyBorder="1" applyAlignment="1">
      <alignment horizontal="right" vertical="center" wrapText="1"/>
    </xf>
    <xf numFmtId="0" fontId="1" fillId="0" borderId="42" xfId="0" applyFont="1" applyBorder="1" applyAlignment="1">
      <alignment horizontal="left" vertical="center" indent="3"/>
    </xf>
    <xf numFmtId="0" fontId="1" fillId="0" borderId="43" xfId="0" applyFont="1" applyBorder="1" applyAlignment="1">
      <alignment horizontal="left" vertical="center" indent="3"/>
    </xf>
    <xf numFmtId="0" fontId="1" fillId="0" borderId="44" xfId="0" applyFont="1" applyBorder="1" applyAlignment="1">
      <alignment horizontal="left" vertical="center" indent="3"/>
    </xf>
    <xf numFmtId="0" fontId="0" fillId="0" borderId="42" xfId="0" applyBorder="1" applyAlignment="1">
      <alignment horizontal="left" vertical="center" wrapText="1" indent="1"/>
    </xf>
    <xf numFmtId="2" fontId="0" fillId="0" borderId="45" xfId="0" applyNumberFormat="1" applyBorder="1" applyAlignment="1">
      <alignment horizontal="right" vertical="center" wrapText="1"/>
    </xf>
    <xf numFmtId="0" fontId="1" fillId="0" borderId="46" xfId="0" applyFont="1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1" fillId="0" borderId="34" xfId="0" applyFont="1" applyBorder="1" applyAlignment="1">
      <alignment horizontal="left" vertical="center" indent="1"/>
    </xf>
    <xf numFmtId="0" fontId="0" fillId="0" borderId="40" xfId="0" applyBorder="1"/>
    <xf numFmtId="0" fontId="1" fillId="0" borderId="47" xfId="0" applyFont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1" fillId="0" borderId="48" xfId="0" applyFont="1" applyBorder="1" applyAlignment="1">
      <alignment horizontal="left" vertical="center" indent="1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0" fillId="0" borderId="51" xfId="0" applyBorder="1"/>
    <xf numFmtId="6" fontId="0" fillId="0" borderId="51" xfId="0" applyNumberFormat="1" applyBorder="1" applyAlignment="1">
      <alignment horizontal="right" vertical="center" wrapText="1"/>
    </xf>
    <xf numFmtId="0" fontId="0" fillId="0" borderId="52" xfId="0" applyBorder="1" applyAlignment="1">
      <alignment horizontal="right" vertical="center" wrapText="1"/>
    </xf>
    <xf numFmtId="0" fontId="1" fillId="2" borderId="52" xfId="0" applyFont="1" applyFill="1" applyBorder="1" applyAlignment="1">
      <alignment horizontal="right" vertical="center" wrapText="1"/>
    </xf>
    <xf numFmtId="6" fontId="0" fillId="0" borderId="53" xfId="0" applyNumberFormat="1" applyBorder="1" applyAlignment="1">
      <alignment horizontal="right" vertical="center" wrapText="1"/>
    </xf>
    <xf numFmtId="6" fontId="1" fillId="2" borderId="54" xfId="0" applyNumberFormat="1" applyFont="1" applyFill="1" applyBorder="1" applyAlignment="1">
      <alignment horizontal="right" vertical="center" wrapText="1"/>
    </xf>
    <xf numFmtId="8" fontId="0" fillId="0" borderId="55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8" fontId="0" fillId="0" borderId="37" xfId="0" applyNumberFormat="1" applyBorder="1" applyAlignment="1">
      <alignment horizontal="center"/>
    </xf>
    <xf numFmtId="8" fontId="0" fillId="0" borderId="56" xfId="0" applyNumberFormat="1" applyBorder="1" applyAlignment="1">
      <alignment horizontal="center"/>
    </xf>
    <xf numFmtId="8" fontId="0" fillId="0" borderId="57" xfId="0" applyNumberFormat="1" applyBorder="1" applyAlignment="1">
      <alignment horizontal="center"/>
    </xf>
    <xf numFmtId="8" fontId="0" fillId="0" borderId="5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21</xdr:row>
      <xdr:rowOff>133350</xdr:rowOff>
    </xdr:from>
    <xdr:to>
      <xdr:col>3</xdr:col>
      <xdr:colOff>161925</xdr:colOff>
      <xdr:row>38</xdr:row>
      <xdr:rowOff>9525</xdr:rowOff>
    </xdr:to>
    <xdr:cxnSp macro="">
      <xdr:nvCxnSpPr>
        <xdr:cNvPr id="3" name="Straight Arrow Connector 2"/>
        <xdr:cNvCxnSpPr/>
      </xdr:nvCxnSpPr>
      <xdr:spPr>
        <a:xfrm>
          <a:off x="2886075" y="3619500"/>
          <a:ext cx="285750" cy="285750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695325</xdr:colOff>
      <xdr:row>34</xdr:row>
      <xdr:rowOff>142875</xdr:rowOff>
    </xdr:from>
    <xdr:to>
      <xdr:col>3</xdr:col>
      <xdr:colOff>161925</xdr:colOff>
      <xdr:row>43</xdr:row>
      <xdr:rowOff>57150</xdr:rowOff>
    </xdr:to>
    <xdr:cxnSp macro="">
      <xdr:nvCxnSpPr>
        <xdr:cNvPr id="5" name="Straight Arrow Connector 4"/>
        <xdr:cNvCxnSpPr/>
      </xdr:nvCxnSpPr>
      <xdr:spPr>
        <a:xfrm>
          <a:off x="2981325" y="5924550"/>
          <a:ext cx="190500" cy="150495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35</xdr:row>
      <xdr:rowOff>133350</xdr:rowOff>
    </xdr:from>
    <xdr:to>
      <xdr:col>5</xdr:col>
      <xdr:colOff>142875</xdr:colOff>
      <xdr:row>43</xdr:row>
      <xdr:rowOff>133350</xdr:rowOff>
    </xdr:to>
    <xdr:cxnSp macro="">
      <xdr:nvCxnSpPr>
        <xdr:cNvPr id="7" name="Straight Arrow Connector 6"/>
        <xdr:cNvCxnSpPr/>
      </xdr:nvCxnSpPr>
      <xdr:spPr>
        <a:xfrm>
          <a:off x="4448175" y="6086475"/>
          <a:ext cx="142875" cy="14192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10</xdr:row>
      <xdr:rowOff>107950</xdr:rowOff>
    </xdr:from>
    <xdr:to>
      <xdr:col>6</xdr:col>
      <xdr:colOff>38100</xdr:colOff>
      <xdr:row>15</xdr:row>
      <xdr:rowOff>25400</xdr:rowOff>
    </xdr:to>
    <xdr:cxnSp macro="">
      <xdr:nvCxnSpPr>
        <xdr:cNvPr id="4" name="Straight Arrow Connector 3"/>
        <xdr:cNvCxnSpPr/>
      </xdr:nvCxnSpPr>
      <xdr:spPr>
        <a:xfrm flipH="1">
          <a:off x="2971800" y="1822450"/>
          <a:ext cx="2241550" cy="66040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63500</xdr:colOff>
      <xdr:row>35</xdr:row>
      <xdr:rowOff>76200</xdr:rowOff>
    </xdr:from>
    <xdr:to>
      <xdr:col>5</xdr:col>
      <xdr:colOff>647700</xdr:colOff>
      <xdr:row>35</xdr:row>
      <xdr:rowOff>88900</xdr:rowOff>
    </xdr:to>
    <xdr:cxnSp macro="">
      <xdr:nvCxnSpPr>
        <xdr:cNvPr id="6" name="Straight Arrow Connector 5"/>
        <xdr:cNvCxnSpPr/>
      </xdr:nvCxnSpPr>
      <xdr:spPr>
        <a:xfrm flipH="1">
          <a:off x="4514850" y="6032500"/>
          <a:ext cx="584200" cy="12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679450</xdr:colOff>
      <xdr:row>10</xdr:row>
      <xdr:rowOff>95250</xdr:rowOff>
    </xdr:from>
    <xdr:to>
      <xdr:col>6</xdr:col>
      <xdr:colOff>76200</xdr:colOff>
      <xdr:row>15</xdr:row>
      <xdr:rowOff>63500</xdr:rowOff>
    </xdr:to>
    <xdr:cxnSp macro="">
      <xdr:nvCxnSpPr>
        <xdr:cNvPr id="3" name="Straight Arrow Connector 2"/>
        <xdr:cNvCxnSpPr/>
      </xdr:nvCxnSpPr>
      <xdr:spPr>
        <a:xfrm flipH="1">
          <a:off x="2965450" y="1809750"/>
          <a:ext cx="2286000" cy="71120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tabSelected="1" topLeftCell="A19" zoomScale="150" zoomScaleNormal="150" workbookViewId="0">
      <selection activeCell="E29" sqref="E29"/>
    </sheetView>
  </sheetViews>
  <sheetFormatPr defaultRowHeight="15" x14ac:dyDescent="0.25"/>
  <cols>
    <col min="1" max="1" width="2.85546875" style="3" customWidth="1"/>
    <col min="2" max="2" width="31.42578125" customWidth="1"/>
    <col min="3" max="3" width="10.85546875" customWidth="1"/>
    <col min="4" max="4" width="12.140625" customWidth="1"/>
    <col min="5" max="5" width="9.42578125" customWidth="1"/>
    <col min="6" max="6" width="10.140625" customWidth="1"/>
    <col min="7" max="7" width="7.7109375" customWidth="1"/>
    <col min="8" max="8" width="5.5703125" customWidth="1"/>
  </cols>
  <sheetData>
    <row r="1" spans="1:8" ht="14.1" customHeight="1" x14ac:dyDescent="0.25">
      <c r="A1" s="79" t="s">
        <v>39</v>
      </c>
      <c r="C1" s="6"/>
      <c r="D1" s="6"/>
      <c r="E1" s="6"/>
      <c r="F1" s="4"/>
    </row>
    <row r="2" spans="1:8" ht="14.1" customHeight="1" x14ac:dyDescent="0.25">
      <c r="A2" s="79" t="s">
        <v>54</v>
      </c>
      <c r="C2" s="6"/>
      <c r="D2" s="6"/>
      <c r="E2" s="6"/>
      <c r="F2" s="4"/>
    </row>
    <row r="3" spans="1:8" ht="14.1" customHeight="1" x14ac:dyDescent="0.25">
      <c r="A3" s="82"/>
      <c r="B3" s="127"/>
      <c r="C3" s="128"/>
      <c r="D3" s="128"/>
      <c r="E3" s="128"/>
      <c r="F3" s="129"/>
      <c r="G3" s="131" t="s">
        <v>9</v>
      </c>
      <c r="H3" s="130" t="s">
        <v>10</v>
      </c>
    </row>
    <row r="4" spans="1:8" ht="14.1" customHeight="1" x14ac:dyDescent="0.25">
      <c r="A4" s="107"/>
      <c r="B4" s="123" t="s">
        <v>43</v>
      </c>
      <c r="C4" s="124"/>
      <c r="D4" s="124"/>
      <c r="E4" s="124"/>
      <c r="F4" s="125"/>
      <c r="G4" s="132"/>
      <c r="H4" s="126"/>
    </row>
    <row r="5" spans="1:8" ht="14.1" customHeight="1" x14ac:dyDescent="0.25">
      <c r="A5" s="107"/>
      <c r="B5" s="108" t="s">
        <v>0</v>
      </c>
      <c r="C5" s="93"/>
      <c r="D5" s="93"/>
      <c r="E5" s="94"/>
      <c r="F5" s="72"/>
      <c r="G5" s="133">
        <v>6000</v>
      </c>
      <c r="H5" s="109">
        <f>+G5/200</f>
        <v>30</v>
      </c>
    </row>
    <row r="6" spans="1:8" ht="14.1" customHeight="1" x14ac:dyDescent="0.25">
      <c r="A6" s="107"/>
      <c r="B6" s="110" t="s">
        <v>44</v>
      </c>
      <c r="C6" s="95"/>
      <c r="D6" s="95"/>
      <c r="E6" s="96"/>
      <c r="F6" s="73"/>
      <c r="G6" s="134"/>
      <c r="H6" s="111"/>
    </row>
    <row r="7" spans="1:8" ht="14.1" customHeight="1" x14ac:dyDescent="0.25">
      <c r="A7" s="107"/>
      <c r="B7" s="112" t="s">
        <v>47</v>
      </c>
      <c r="C7" s="97"/>
      <c r="D7" s="97"/>
      <c r="E7" s="98"/>
      <c r="F7" s="74">
        <v>1000</v>
      </c>
      <c r="G7" s="134"/>
      <c r="H7" s="113">
        <f>+F7/250</f>
        <v>4</v>
      </c>
    </row>
    <row r="8" spans="1:8" ht="14.1" customHeight="1" x14ac:dyDescent="0.25">
      <c r="A8" s="107"/>
      <c r="B8" s="114" t="s">
        <v>38</v>
      </c>
      <c r="C8" s="99"/>
      <c r="D8" s="99"/>
      <c r="E8" s="100"/>
      <c r="F8" s="86">
        <v>2000</v>
      </c>
      <c r="G8" s="135"/>
      <c r="H8" s="115">
        <f>+F8/250</f>
        <v>8</v>
      </c>
    </row>
    <row r="9" spans="1:8" ht="14.1" customHeight="1" x14ac:dyDescent="0.25">
      <c r="A9" s="107"/>
      <c r="B9" s="112" t="s">
        <v>1</v>
      </c>
      <c r="C9" s="97"/>
      <c r="D9" s="97"/>
      <c r="E9" s="98"/>
      <c r="F9" s="75">
        <v>500</v>
      </c>
      <c r="G9" s="134"/>
      <c r="H9" s="113">
        <f>+F9/250</f>
        <v>2</v>
      </c>
    </row>
    <row r="10" spans="1:8" ht="14.1" customHeight="1" thickBot="1" x14ac:dyDescent="0.3">
      <c r="A10" s="107"/>
      <c r="B10" s="112" t="s">
        <v>2</v>
      </c>
      <c r="C10" s="97"/>
      <c r="D10" s="97"/>
      <c r="E10" s="98"/>
      <c r="F10" s="76">
        <v>2000</v>
      </c>
      <c r="G10" s="134"/>
      <c r="H10" s="113">
        <f>+F10/250</f>
        <v>8</v>
      </c>
    </row>
    <row r="11" spans="1:8" ht="14.1" customHeight="1" thickBot="1" x14ac:dyDescent="0.3">
      <c r="A11" s="107"/>
      <c r="B11" s="116" t="s">
        <v>52</v>
      </c>
      <c r="C11" s="101"/>
      <c r="D11" s="101"/>
      <c r="E11" s="102"/>
      <c r="F11" s="72"/>
      <c r="G11" s="136">
        <f>SUM(F7:F10)</f>
        <v>5500</v>
      </c>
      <c r="H11" s="117"/>
    </row>
    <row r="12" spans="1:8" ht="14.1" customHeight="1" x14ac:dyDescent="0.25">
      <c r="A12" s="107"/>
      <c r="B12" s="118" t="s">
        <v>53</v>
      </c>
      <c r="C12" s="119"/>
      <c r="D12" s="119"/>
      <c r="E12" s="120"/>
      <c r="F12" s="121"/>
      <c r="G12" s="137">
        <f>+G5-G11</f>
        <v>500</v>
      </c>
      <c r="H12" s="122"/>
    </row>
    <row r="13" spans="1:8" ht="4.5" customHeight="1" x14ac:dyDescent="0.25">
      <c r="B13" s="6"/>
      <c r="C13" s="6"/>
      <c r="D13" s="6"/>
      <c r="E13" s="6"/>
      <c r="F13" s="4"/>
      <c r="H13" s="2"/>
    </row>
    <row r="14" spans="1:8" ht="14.1" customHeight="1" x14ac:dyDescent="0.25">
      <c r="A14" s="83">
        <v>1</v>
      </c>
      <c r="B14" s="79" t="s">
        <v>4</v>
      </c>
      <c r="C14" s="11"/>
      <c r="D14" s="6" t="s">
        <v>36</v>
      </c>
      <c r="E14" s="6"/>
      <c r="F14" s="4"/>
    </row>
    <row r="15" spans="1:8" ht="14.1" customHeight="1" x14ac:dyDescent="0.25">
      <c r="A15" s="83">
        <v>2</v>
      </c>
      <c r="B15" s="79" t="s">
        <v>3</v>
      </c>
      <c r="C15" s="11"/>
      <c r="D15" s="11"/>
      <c r="E15" s="6"/>
      <c r="F15" s="4"/>
    </row>
    <row r="16" spans="1:8" ht="14.1" customHeight="1" x14ac:dyDescent="0.25">
      <c r="B16" s="5" t="s">
        <v>37</v>
      </c>
      <c r="C16" s="69">
        <f>+G11</f>
        <v>5500</v>
      </c>
      <c r="E16" s="7" t="s">
        <v>69</v>
      </c>
      <c r="F16" s="4"/>
    </row>
    <row r="17" spans="1:7" ht="14.1" customHeight="1" x14ac:dyDescent="0.25">
      <c r="B17" s="5" t="s">
        <v>5</v>
      </c>
      <c r="C17" s="70">
        <v>250</v>
      </c>
      <c r="E17" s="8" t="s">
        <v>70</v>
      </c>
      <c r="F17" s="4"/>
    </row>
    <row r="18" spans="1:7" ht="14.1" customHeight="1" x14ac:dyDescent="0.25">
      <c r="B18" s="5" t="s">
        <v>6</v>
      </c>
      <c r="C18" s="69">
        <f>+C16/C17</f>
        <v>22</v>
      </c>
      <c r="E18" s="9" t="s">
        <v>71</v>
      </c>
      <c r="F18" s="4"/>
    </row>
    <row r="19" spans="1:7" ht="14.1" customHeight="1" x14ac:dyDescent="0.25">
      <c r="B19" s="5" t="s">
        <v>7</v>
      </c>
      <c r="C19" s="69">
        <v>30</v>
      </c>
      <c r="E19" s="9" t="s">
        <v>72</v>
      </c>
      <c r="F19" s="4"/>
    </row>
    <row r="20" spans="1:7" ht="14.1" customHeight="1" x14ac:dyDescent="0.25">
      <c r="B20" s="5" t="s">
        <v>8</v>
      </c>
      <c r="C20" s="71">
        <f>+C19-C18</f>
        <v>8</v>
      </c>
      <c r="E20" s="10" t="s">
        <v>73</v>
      </c>
      <c r="F20" s="4"/>
    </row>
    <row r="21" spans="1:7" ht="14.1" customHeight="1" x14ac:dyDescent="0.25">
      <c r="B21" s="5" t="s">
        <v>11</v>
      </c>
      <c r="C21" s="71">
        <v>200</v>
      </c>
      <c r="E21" s="8" t="s">
        <v>74</v>
      </c>
      <c r="F21" s="4"/>
    </row>
    <row r="22" spans="1:7" ht="14.1" customHeight="1" x14ac:dyDescent="0.25">
      <c r="B22" s="77" t="s">
        <v>12</v>
      </c>
      <c r="C22" s="78">
        <f>+C21*C20</f>
        <v>1600</v>
      </c>
      <c r="D22" s="22"/>
      <c r="E22" s="10"/>
      <c r="F22" s="4"/>
    </row>
    <row r="23" spans="1:7" ht="14.1" customHeight="1" thickBot="1" x14ac:dyDescent="0.3">
      <c r="D23" s="22"/>
    </row>
    <row r="24" spans="1:7" ht="16.5" customHeight="1" thickBot="1" x14ac:dyDescent="0.3">
      <c r="A24" s="83">
        <v>3</v>
      </c>
      <c r="B24" s="24" t="s">
        <v>42</v>
      </c>
      <c r="C24" s="91" t="s">
        <v>23</v>
      </c>
      <c r="D24" s="25" t="s">
        <v>67</v>
      </c>
      <c r="E24" s="92" t="s">
        <v>24</v>
      </c>
      <c r="F24" s="25" t="s">
        <v>68</v>
      </c>
    </row>
    <row r="25" spans="1:7" ht="15.75" customHeight="1" x14ac:dyDescent="0.25">
      <c r="B25" s="27" t="s">
        <v>22</v>
      </c>
      <c r="C25" s="38"/>
      <c r="D25" s="84">
        <v>6000</v>
      </c>
      <c r="E25" s="37"/>
      <c r="F25" s="84">
        <v>6000</v>
      </c>
    </row>
    <row r="26" spans="1:7" ht="14.1" customHeight="1" x14ac:dyDescent="0.25">
      <c r="B26" s="28" t="s">
        <v>25</v>
      </c>
      <c r="C26" s="39"/>
      <c r="D26" s="12"/>
      <c r="E26" s="34"/>
      <c r="F26" s="12"/>
    </row>
    <row r="27" spans="1:7" ht="14.1" customHeight="1" x14ac:dyDescent="0.25">
      <c r="B27" s="28" t="s">
        <v>26</v>
      </c>
      <c r="C27" s="39">
        <v>0</v>
      </c>
      <c r="D27" s="12"/>
      <c r="E27" s="34">
        <v>0</v>
      </c>
      <c r="F27" s="12"/>
    </row>
    <row r="28" spans="1:7" ht="14.1" customHeight="1" x14ac:dyDescent="0.25">
      <c r="B28" s="28" t="s">
        <v>45</v>
      </c>
      <c r="C28" s="39"/>
      <c r="D28" s="12"/>
      <c r="E28" s="34"/>
      <c r="F28" s="12"/>
    </row>
    <row r="29" spans="1:7" ht="14.1" customHeight="1" x14ac:dyDescent="0.25">
      <c r="B29" s="29" t="s">
        <v>27</v>
      </c>
      <c r="C29" s="58">
        <v>2000</v>
      </c>
      <c r="D29" s="59"/>
      <c r="E29" s="60">
        <v>2000</v>
      </c>
      <c r="F29" s="12"/>
    </row>
    <row r="30" spans="1:7" ht="14.1" customHeight="1" x14ac:dyDescent="0.25">
      <c r="B30" s="29" t="s">
        <v>28</v>
      </c>
      <c r="C30" s="58">
        <v>500</v>
      </c>
      <c r="D30" s="59"/>
      <c r="E30" s="60">
        <v>500</v>
      </c>
      <c r="F30" s="12"/>
    </row>
    <row r="31" spans="1:7" ht="14.1" customHeight="1" x14ac:dyDescent="0.25">
      <c r="B31" s="29" t="s">
        <v>29</v>
      </c>
      <c r="C31" s="58">
        <v>2000</v>
      </c>
      <c r="D31" s="59"/>
      <c r="E31" s="60">
        <v>2000</v>
      </c>
      <c r="F31" s="12"/>
    </row>
    <row r="32" spans="1:7" ht="14.1" customHeight="1" thickBot="1" x14ac:dyDescent="0.3">
      <c r="B32" s="30" t="s">
        <v>46</v>
      </c>
      <c r="C32" s="61">
        <v>1000</v>
      </c>
      <c r="D32" s="59"/>
      <c r="E32" s="62"/>
      <c r="F32" s="12"/>
      <c r="G32" s="22" t="s">
        <v>49</v>
      </c>
    </row>
    <row r="33" spans="1:8" ht="14.1" customHeight="1" x14ac:dyDescent="0.25">
      <c r="B33" s="29" t="s">
        <v>30</v>
      </c>
      <c r="C33" s="38">
        <f>SUM(C29:C32)</f>
        <v>5500</v>
      </c>
      <c r="D33" s="12"/>
      <c r="E33" s="33">
        <f>SUM(E29:E32)</f>
        <v>4500</v>
      </c>
      <c r="F33" s="12"/>
    </row>
    <row r="34" spans="1:8" ht="14.1" customHeight="1" x14ac:dyDescent="0.25">
      <c r="B34" s="30" t="s">
        <v>31</v>
      </c>
      <c r="C34" s="40"/>
      <c r="D34" s="12"/>
      <c r="E34" s="21"/>
      <c r="F34" s="12"/>
    </row>
    <row r="35" spans="1:8" ht="14.1" customHeight="1" x14ac:dyDescent="0.25">
      <c r="B35" s="31" t="s">
        <v>34</v>
      </c>
      <c r="C35" s="41">
        <f>-50*22</f>
        <v>-1100</v>
      </c>
      <c r="D35" s="13"/>
      <c r="E35" s="35"/>
      <c r="F35" s="12"/>
      <c r="G35" s="22" t="s">
        <v>49</v>
      </c>
    </row>
    <row r="36" spans="1:8" ht="14.1" customHeight="1" thickBot="1" x14ac:dyDescent="0.3">
      <c r="B36" s="31" t="s">
        <v>35</v>
      </c>
      <c r="C36" s="42"/>
      <c r="D36" s="13"/>
      <c r="E36" s="36">
        <f>-50*18</f>
        <v>-900</v>
      </c>
      <c r="F36" s="12"/>
      <c r="G36" s="22" t="s">
        <v>50</v>
      </c>
    </row>
    <row r="37" spans="1:8" ht="14.1" customHeight="1" x14ac:dyDescent="0.25">
      <c r="B37" s="30" t="s">
        <v>32</v>
      </c>
      <c r="C37" s="38"/>
      <c r="D37" s="13">
        <f>SUM(C33:C35)</f>
        <v>4400</v>
      </c>
      <c r="E37" s="37"/>
      <c r="F37" s="13">
        <f>SUM(E33:E36)</f>
        <v>3600</v>
      </c>
    </row>
    <row r="38" spans="1:8" ht="14.1" customHeight="1" thickBot="1" x14ac:dyDescent="0.3">
      <c r="B38" s="30" t="s">
        <v>33</v>
      </c>
      <c r="C38" s="39"/>
      <c r="D38" s="43"/>
      <c r="E38" s="34"/>
      <c r="F38" s="55">
        <v>1000</v>
      </c>
      <c r="G38" s="22" t="s">
        <v>50</v>
      </c>
    </row>
    <row r="39" spans="1:8" ht="15.75" customHeight="1" thickBot="1" x14ac:dyDescent="0.3">
      <c r="B39" s="32" t="s">
        <v>48</v>
      </c>
      <c r="C39" s="42"/>
      <c r="D39" s="26">
        <f>+D25-D37</f>
        <v>1600</v>
      </c>
      <c r="E39" s="36"/>
      <c r="F39" s="26">
        <f>+F25-F37-F38</f>
        <v>1400</v>
      </c>
    </row>
    <row r="40" spans="1:8" ht="10.5" customHeight="1" thickBot="1" x14ac:dyDescent="0.3">
      <c r="B40" s="14"/>
      <c r="C40" s="14"/>
      <c r="D40" s="14"/>
      <c r="E40" s="103"/>
      <c r="F40" s="14"/>
    </row>
    <row r="41" spans="1:8" ht="18" customHeight="1" thickBot="1" x14ac:dyDescent="0.3">
      <c r="A41" s="83">
        <v>4</v>
      </c>
      <c r="B41" s="23" t="s">
        <v>13</v>
      </c>
      <c r="C41" s="44"/>
      <c r="D41" s="54" t="s">
        <v>23</v>
      </c>
      <c r="E41" s="104"/>
      <c r="F41" s="25" t="s">
        <v>24</v>
      </c>
    </row>
    <row r="42" spans="1:8" ht="14.1" customHeight="1" x14ac:dyDescent="0.25">
      <c r="B42" s="15" t="s">
        <v>16</v>
      </c>
      <c r="C42" s="45"/>
      <c r="D42" s="51"/>
      <c r="E42" s="105"/>
      <c r="F42" s="48"/>
    </row>
    <row r="43" spans="1:8" ht="14.1" customHeight="1" x14ac:dyDescent="0.25">
      <c r="B43" s="16" t="s">
        <v>14</v>
      </c>
      <c r="C43" s="46"/>
      <c r="D43" s="88">
        <v>5500</v>
      </c>
      <c r="E43" s="105"/>
      <c r="F43" s="87">
        <v>5500</v>
      </c>
      <c r="G43" s="138" t="s">
        <v>61</v>
      </c>
      <c r="H43" s="139"/>
    </row>
    <row r="44" spans="1:8" ht="14.1" customHeight="1" thickBot="1" x14ac:dyDescent="0.3">
      <c r="B44" s="56" t="s">
        <v>40</v>
      </c>
      <c r="C44" s="57"/>
      <c r="D44" s="63">
        <v>1100</v>
      </c>
      <c r="E44" s="105"/>
      <c r="F44" s="64">
        <v>900</v>
      </c>
      <c r="G44" s="140" t="s">
        <v>58</v>
      </c>
      <c r="H44" s="141"/>
    </row>
    <row r="45" spans="1:8" ht="14.1" customHeight="1" thickBot="1" x14ac:dyDescent="0.3">
      <c r="B45" s="18" t="s">
        <v>15</v>
      </c>
      <c r="C45" s="46"/>
      <c r="D45" s="53">
        <f>SUM(D43:D44)</f>
        <v>6600</v>
      </c>
      <c r="E45" s="105"/>
      <c r="F45" s="50">
        <f>SUM(F43:F44)</f>
        <v>6400</v>
      </c>
      <c r="G45" s="140" t="s">
        <v>59</v>
      </c>
      <c r="H45" s="141"/>
    </row>
    <row r="46" spans="1:8" ht="14.1" customHeight="1" x14ac:dyDescent="0.25">
      <c r="B46" s="19" t="s">
        <v>17</v>
      </c>
      <c r="C46" s="46"/>
      <c r="D46" s="51"/>
      <c r="E46" s="105"/>
      <c r="F46" s="48"/>
      <c r="G46" s="142" t="s">
        <v>60</v>
      </c>
      <c r="H46" s="143"/>
    </row>
    <row r="47" spans="1:8" ht="14.1" customHeight="1" x14ac:dyDescent="0.25">
      <c r="B47" s="17" t="s">
        <v>18</v>
      </c>
      <c r="C47" s="46"/>
      <c r="D47" s="52">
        <v>0</v>
      </c>
      <c r="E47" s="105"/>
      <c r="F47" s="49">
        <v>0</v>
      </c>
    </row>
    <row r="48" spans="1:8" ht="14.1" customHeight="1" x14ac:dyDescent="0.25">
      <c r="B48" s="17" t="s">
        <v>19</v>
      </c>
      <c r="C48" s="46"/>
      <c r="D48" s="65">
        <v>5000</v>
      </c>
      <c r="E48" s="106"/>
      <c r="F48" s="66">
        <v>5000</v>
      </c>
    </row>
    <row r="49" spans="1:6" ht="14.1" customHeight="1" thickBot="1" x14ac:dyDescent="0.3">
      <c r="B49" s="17" t="s">
        <v>20</v>
      </c>
      <c r="C49" s="46"/>
      <c r="D49" s="67">
        <v>1600</v>
      </c>
      <c r="E49" s="106"/>
      <c r="F49" s="68">
        <v>1400</v>
      </c>
    </row>
    <row r="50" spans="1:6" ht="14.1" customHeight="1" thickBot="1" x14ac:dyDescent="0.3">
      <c r="B50" s="20" t="s">
        <v>21</v>
      </c>
      <c r="C50" s="47"/>
      <c r="D50" s="53">
        <f>SUM(D47:D49)</f>
        <v>6600</v>
      </c>
      <c r="E50" s="105"/>
      <c r="F50" s="50">
        <f>SUM(F47:F49)</f>
        <v>6400</v>
      </c>
    </row>
    <row r="51" spans="1:6" ht="5.25" customHeight="1" x14ac:dyDescent="0.25"/>
    <row r="52" spans="1:6" s="1" customFormat="1" ht="13.5" customHeight="1" x14ac:dyDescent="0.25">
      <c r="A52" s="81">
        <v>5</v>
      </c>
      <c r="B52" s="80" t="s">
        <v>41</v>
      </c>
      <c r="C52" s="85"/>
      <c r="D52" s="85"/>
      <c r="E52" s="85"/>
    </row>
    <row r="53" spans="1:6" s="1" customFormat="1" ht="13.5" customHeight="1" x14ac:dyDescent="0.25">
      <c r="A53" s="81">
        <v>6</v>
      </c>
      <c r="B53" s="79" t="s">
        <v>55</v>
      </c>
      <c r="C53" s="85"/>
      <c r="D53" s="85"/>
      <c r="E53" s="85"/>
    </row>
    <row r="54" spans="1:6" s="1" customFormat="1" ht="13.5" customHeight="1" x14ac:dyDescent="0.25">
      <c r="A54" s="81">
        <v>7</v>
      </c>
      <c r="B54" s="79" t="s">
        <v>66</v>
      </c>
      <c r="C54" s="85"/>
      <c r="D54" s="85"/>
      <c r="E54" s="85"/>
    </row>
    <row r="55" spans="1:6" s="1" customFormat="1" ht="13.5" customHeight="1" x14ac:dyDescent="0.25">
      <c r="A55" s="81">
        <v>8</v>
      </c>
      <c r="B55" s="85" t="s">
        <v>56</v>
      </c>
      <c r="C55" s="85"/>
      <c r="D55" s="85"/>
      <c r="E55" s="85"/>
      <c r="F55" s="85"/>
    </row>
    <row r="56" spans="1:6" s="1" customFormat="1" ht="13.5" customHeight="1" x14ac:dyDescent="0.25">
      <c r="A56" s="81"/>
      <c r="B56" s="85" t="s">
        <v>51</v>
      </c>
      <c r="C56" s="85"/>
      <c r="D56" s="85"/>
      <c r="E56" s="85"/>
      <c r="F56" s="85"/>
    </row>
  </sheetData>
  <mergeCells count="14">
    <mergeCell ref="B3:E3"/>
    <mergeCell ref="B5:E5"/>
    <mergeCell ref="B6:E6"/>
    <mergeCell ref="B7:E7"/>
    <mergeCell ref="G46:H46"/>
    <mergeCell ref="G43:H43"/>
    <mergeCell ref="G44:H44"/>
    <mergeCell ref="G45:H45"/>
    <mergeCell ref="B12:E12"/>
    <mergeCell ref="B8:E8"/>
    <mergeCell ref="B9:E9"/>
    <mergeCell ref="B10:E10"/>
    <mergeCell ref="B11:E11"/>
    <mergeCell ref="B4:E4"/>
  </mergeCells>
  <pageMargins left="0.7" right="0.7" top="0.75" bottom="0.5" header="0.3" footer="0.3"/>
  <pageSetup scale="94" orientation="portrait" r:id="rId1"/>
  <headerFooter>
    <oddHeader>&amp;L&amp;A&amp;C&amp;"-,Bold"&amp;14&amp;F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opLeftCell="A28" zoomScale="150" zoomScaleNormal="150" workbookViewId="0">
      <selection activeCell="B3" sqref="B3:H12"/>
    </sheetView>
  </sheetViews>
  <sheetFormatPr defaultRowHeight="15" x14ac:dyDescent="0.25"/>
  <cols>
    <col min="1" max="1" width="2.85546875" style="3" customWidth="1"/>
    <col min="2" max="2" width="31.42578125" customWidth="1"/>
    <col min="3" max="3" width="10.85546875" customWidth="1"/>
    <col min="4" max="4" width="12.140625" customWidth="1"/>
    <col min="5" max="5" width="9.42578125" customWidth="1"/>
    <col min="6" max="6" width="9.85546875" customWidth="1"/>
    <col min="7" max="7" width="7.7109375" customWidth="1"/>
    <col min="8" max="8" width="5.5703125" customWidth="1"/>
  </cols>
  <sheetData>
    <row r="1" spans="1:8" ht="14.1" customHeight="1" x14ac:dyDescent="0.25">
      <c r="A1" s="79" t="s">
        <v>39</v>
      </c>
      <c r="C1" s="6"/>
      <c r="D1" s="6"/>
      <c r="E1" s="6"/>
      <c r="F1" s="4"/>
    </row>
    <row r="2" spans="1:8" ht="14.1" customHeight="1" x14ac:dyDescent="0.25">
      <c r="A2" s="79" t="s">
        <v>54</v>
      </c>
      <c r="C2" s="6"/>
      <c r="D2" s="6"/>
      <c r="E2" s="6"/>
      <c r="F2" s="4"/>
    </row>
    <row r="3" spans="1:8" ht="14.1" customHeight="1" x14ac:dyDescent="0.25">
      <c r="A3" s="82"/>
      <c r="B3" s="127"/>
      <c r="C3" s="128"/>
      <c r="D3" s="128"/>
      <c r="E3" s="128"/>
      <c r="F3" s="129"/>
      <c r="G3" s="131" t="s">
        <v>9</v>
      </c>
      <c r="H3" s="130" t="s">
        <v>10</v>
      </c>
    </row>
    <row r="4" spans="1:8" ht="14.1" customHeight="1" x14ac:dyDescent="0.25">
      <c r="A4" s="107"/>
      <c r="B4" s="123" t="s">
        <v>43</v>
      </c>
      <c r="C4" s="124"/>
      <c r="D4" s="124"/>
      <c r="E4" s="124"/>
      <c r="F4" s="125"/>
      <c r="G4" s="132"/>
      <c r="H4" s="126"/>
    </row>
    <row r="5" spans="1:8" ht="14.1" customHeight="1" x14ac:dyDescent="0.25">
      <c r="A5" s="107"/>
      <c r="B5" s="108" t="s">
        <v>0</v>
      </c>
      <c r="C5" s="93"/>
      <c r="D5" s="93"/>
      <c r="E5" s="94"/>
      <c r="F5" s="72"/>
      <c r="G5" s="133">
        <v>6000</v>
      </c>
      <c r="H5" s="109">
        <f>+G5/200</f>
        <v>30</v>
      </c>
    </row>
    <row r="6" spans="1:8" ht="14.1" customHeight="1" x14ac:dyDescent="0.25">
      <c r="A6" s="107"/>
      <c r="B6" s="110" t="s">
        <v>44</v>
      </c>
      <c r="C6" s="95"/>
      <c r="D6" s="95"/>
      <c r="E6" s="96"/>
      <c r="F6" s="73"/>
      <c r="G6" s="134"/>
      <c r="H6" s="111"/>
    </row>
    <row r="7" spans="1:8" ht="14.1" customHeight="1" x14ac:dyDescent="0.25">
      <c r="A7" s="107"/>
      <c r="B7" s="112" t="s">
        <v>47</v>
      </c>
      <c r="C7" s="97"/>
      <c r="D7" s="97"/>
      <c r="E7" s="98"/>
      <c r="F7" s="74">
        <v>1000</v>
      </c>
      <c r="G7" s="134"/>
      <c r="H7" s="113">
        <f>+F7/250</f>
        <v>4</v>
      </c>
    </row>
    <row r="8" spans="1:8" ht="14.1" customHeight="1" x14ac:dyDescent="0.25">
      <c r="A8" s="107"/>
      <c r="B8" s="114" t="s">
        <v>57</v>
      </c>
      <c r="C8" s="99"/>
      <c r="D8" s="99"/>
      <c r="E8" s="100"/>
      <c r="F8" s="86">
        <v>3000</v>
      </c>
      <c r="G8" s="135"/>
      <c r="H8" s="115">
        <f>+F8/250</f>
        <v>12</v>
      </c>
    </row>
    <row r="9" spans="1:8" ht="14.1" customHeight="1" x14ac:dyDescent="0.25">
      <c r="A9" s="107"/>
      <c r="B9" s="112" t="s">
        <v>1</v>
      </c>
      <c r="C9" s="97"/>
      <c r="D9" s="97"/>
      <c r="E9" s="98"/>
      <c r="F9" s="75">
        <v>500</v>
      </c>
      <c r="G9" s="134"/>
      <c r="H9" s="113">
        <f>+F9/250</f>
        <v>2</v>
      </c>
    </row>
    <row r="10" spans="1:8" ht="14.1" customHeight="1" thickBot="1" x14ac:dyDescent="0.3">
      <c r="A10" s="107"/>
      <c r="B10" s="112" t="s">
        <v>2</v>
      </c>
      <c r="C10" s="97"/>
      <c r="D10" s="97"/>
      <c r="E10" s="98"/>
      <c r="F10" s="76">
        <v>2000</v>
      </c>
      <c r="G10" s="134"/>
      <c r="H10" s="113">
        <f>+F10/250</f>
        <v>8</v>
      </c>
    </row>
    <row r="11" spans="1:8" ht="14.1" customHeight="1" thickBot="1" x14ac:dyDescent="0.3">
      <c r="A11" s="107"/>
      <c r="B11" s="116" t="s">
        <v>52</v>
      </c>
      <c r="C11" s="101"/>
      <c r="D11" s="101"/>
      <c r="E11" s="102"/>
      <c r="F11" s="72"/>
      <c r="G11" s="136">
        <f>SUM(F7:F10)</f>
        <v>6500</v>
      </c>
      <c r="H11" s="117"/>
    </row>
    <row r="12" spans="1:8" ht="14.1" customHeight="1" x14ac:dyDescent="0.25">
      <c r="A12" s="107"/>
      <c r="B12" s="118" t="s">
        <v>53</v>
      </c>
      <c r="C12" s="119"/>
      <c r="D12" s="119"/>
      <c r="E12" s="120"/>
      <c r="F12" s="121"/>
      <c r="G12" s="137">
        <f>+G5-G11</f>
        <v>-500</v>
      </c>
      <c r="H12" s="122"/>
    </row>
    <row r="13" spans="1:8" ht="4.5" customHeight="1" x14ac:dyDescent="0.25">
      <c r="B13" s="6"/>
      <c r="C13" s="6"/>
      <c r="D13" s="6"/>
      <c r="E13" s="6"/>
      <c r="F13" s="4"/>
      <c r="H13" s="2"/>
    </row>
    <row r="14" spans="1:8" ht="14.1" customHeight="1" x14ac:dyDescent="0.25">
      <c r="A14" s="83">
        <v>1</v>
      </c>
      <c r="B14" s="79" t="s">
        <v>76</v>
      </c>
      <c r="C14" s="11"/>
      <c r="D14" s="6" t="s">
        <v>36</v>
      </c>
      <c r="E14" s="6"/>
      <c r="F14" s="4"/>
    </row>
    <row r="15" spans="1:8" ht="14.1" customHeight="1" x14ac:dyDescent="0.25">
      <c r="A15" s="83">
        <v>2</v>
      </c>
      <c r="B15" s="79" t="s">
        <v>3</v>
      </c>
      <c r="C15" s="11"/>
      <c r="D15" s="11"/>
      <c r="E15" s="6"/>
      <c r="F15" s="4"/>
    </row>
    <row r="16" spans="1:8" ht="14.1" customHeight="1" x14ac:dyDescent="0.25">
      <c r="B16" s="5" t="s">
        <v>37</v>
      </c>
      <c r="C16" s="69">
        <f>+G11</f>
        <v>6500</v>
      </c>
      <c r="E16" s="7" t="s">
        <v>69</v>
      </c>
      <c r="F16" s="4"/>
    </row>
    <row r="17" spans="1:6" ht="14.1" customHeight="1" x14ac:dyDescent="0.25">
      <c r="B17" s="5" t="s">
        <v>5</v>
      </c>
      <c r="C17" s="70">
        <v>250</v>
      </c>
      <c r="E17" s="8" t="s">
        <v>70</v>
      </c>
      <c r="F17" s="4"/>
    </row>
    <row r="18" spans="1:6" ht="14.1" customHeight="1" x14ac:dyDescent="0.25">
      <c r="B18" s="77" t="s">
        <v>6</v>
      </c>
      <c r="C18" s="89">
        <f>+C16/C17</f>
        <v>26</v>
      </c>
      <c r="E18" s="9" t="s">
        <v>71</v>
      </c>
      <c r="F18" s="4"/>
    </row>
    <row r="19" spans="1:6" ht="14.1" customHeight="1" x14ac:dyDescent="0.25">
      <c r="B19" s="5" t="s">
        <v>7</v>
      </c>
      <c r="C19" s="69">
        <v>30</v>
      </c>
      <c r="E19" s="9" t="s">
        <v>72</v>
      </c>
      <c r="F19" s="4"/>
    </row>
    <row r="20" spans="1:6" ht="14.1" customHeight="1" x14ac:dyDescent="0.25">
      <c r="B20" s="5" t="s">
        <v>8</v>
      </c>
      <c r="C20" s="71">
        <f>+C19-C18</f>
        <v>4</v>
      </c>
      <c r="E20" s="10" t="s">
        <v>73</v>
      </c>
      <c r="F20" s="4"/>
    </row>
    <row r="21" spans="1:6" ht="14.1" customHeight="1" x14ac:dyDescent="0.25">
      <c r="B21" s="5" t="s">
        <v>11</v>
      </c>
      <c r="C21" s="71">
        <v>200</v>
      </c>
      <c r="E21" s="8" t="s">
        <v>74</v>
      </c>
      <c r="F21" s="4"/>
    </row>
    <row r="22" spans="1:6" ht="14.1" customHeight="1" x14ac:dyDescent="0.25">
      <c r="B22" s="77" t="s">
        <v>12</v>
      </c>
      <c r="C22" s="78">
        <f>+C21*C20</f>
        <v>800</v>
      </c>
      <c r="E22" s="10"/>
      <c r="F22" s="4"/>
    </row>
    <row r="23" spans="1:6" ht="17.25" customHeight="1" thickBot="1" x14ac:dyDescent="0.3">
      <c r="B23" s="90" t="s">
        <v>75</v>
      </c>
    </row>
    <row r="24" spans="1:6" ht="16.5" customHeight="1" thickBot="1" x14ac:dyDescent="0.3">
      <c r="A24" s="83">
        <v>3</v>
      </c>
      <c r="B24" s="24" t="s">
        <v>42</v>
      </c>
      <c r="C24" s="91" t="s">
        <v>23</v>
      </c>
      <c r="D24" s="25" t="s">
        <v>67</v>
      </c>
      <c r="E24" s="92" t="s">
        <v>24</v>
      </c>
      <c r="F24" s="25" t="s">
        <v>68</v>
      </c>
    </row>
    <row r="25" spans="1:6" ht="15.75" customHeight="1" x14ac:dyDescent="0.25">
      <c r="B25" s="27" t="s">
        <v>22</v>
      </c>
      <c r="C25" s="38"/>
      <c r="D25" s="84">
        <v>6000</v>
      </c>
      <c r="E25" s="37"/>
      <c r="F25" s="84">
        <v>6000</v>
      </c>
    </row>
    <row r="26" spans="1:6" ht="14.1" customHeight="1" x14ac:dyDescent="0.25">
      <c r="B26" s="28" t="s">
        <v>25</v>
      </c>
      <c r="C26" s="39"/>
      <c r="D26" s="12"/>
      <c r="E26" s="34"/>
      <c r="F26" s="12"/>
    </row>
    <row r="27" spans="1:6" ht="14.1" customHeight="1" x14ac:dyDescent="0.25">
      <c r="B27" s="28" t="s">
        <v>26</v>
      </c>
      <c r="C27" s="39">
        <v>0</v>
      </c>
      <c r="D27" s="12"/>
      <c r="E27" s="34">
        <v>0</v>
      </c>
      <c r="F27" s="12"/>
    </row>
    <row r="28" spans="1:6" ht="14.1" customHeight="1" x14ac:dyDescent="0.25">
      <c r="B28" s="28" t="s">
        <v>45</v>
      </c>
      <c r="C28" s="39"/>
      <c r="D28" s="12"/>
      <c r="E28" s="34"/>
      <c r="F28" s="12"/>
    </row>
    <row r="29" spans="1:6" ht="14.1" customHeight="1" x14ac:dyDescent="0.25">
      <c r="B29" s="29" t="s">
        <v>27</v>
      </c>
      <c r="C29" s="58">
        <v>3000</v>
      </c>
      <c r="D29" s="59"/>
      <c r="E29" s="60">
        <v>3000</v>
      </c>
      <c r="F29" s="12"/>
    </row>
    <row r="30" spans="1:6" ht="14.1" customHeight="1" x14ac:dyDescent="0.25">
      <c r="B30" s="29" t="s">
        <v>28</v>
      </c>
      <c r="C30" s="58">
        <v>500</v>
      </c>
      <c r="D30" s="59"/>
      <c r="E30" s="60">
        <v>500</v>
      </c>
      <c r="F30" s="12"/>
    </row>
    <row r="31" spans="1:6" ht="14.1" customHeight="1" x14ac:dyDescent="0.25">
      <c r="B31" s="29" t="s">
        <v>29</v>
      </c>
      <c r="C31" s="58">
        <v>2000</v>
      </c>
      <c r="D31" s="59"/>
      <c r="E31" s="60">
        <v>2000</v>
      </c>
      <c r="F31" s="12"/>
    </row>
    <row r="32" spans="1:6" ht="14.1" customHeight="1" thickBot="1" x14ac:dyDescent="0.3">
      <c r="B32" s="30" t="s">
        <v>46</v>
      </c>
      <c r="C32" s="61">
        <v>1000</v>
      </c>
      <c r="D32" s="59"/>
      <c r="E32" s="62"/>
      <c r="F32" s="12"/>
    </row>
    <row r="33" spans="1:6" ht="14.1" customHeight="1" x14ac:dyDescent="0.25">
      <c r="B33" s="29" t="s">
        <v>30</v>
      </c>
      <c r="C33" s="38">
        <f>SUM(C29:C32)</f>
        <v>6500</v>
      </c>
      <c r="D33" s="12"/>
      <c r="E33" s="33">
        <f>SUM(E29:E32)</f>
        <v>5500</v>
      </c>
      <c r="F33" s="12"/>
    </row>
    <row r="34" spans="1:6" ht="14.1" customHeight="1" x14ac:dyDescent="0.25">
      <c r="B34" s="30" t="s">
        <v>31</v>
      </c>
      <c r="C34" s="40"/>
      <c r="D34" s="12"/>
      <c r="E34" s="21"/>
      <c r="F34" s="12"/>
    </row>
    <row r="35" spans="1:6" ht="14.1" customHeight="1" x14ac:dyDescent="0.25">
      <c r="B35" s="31" t="s">
        <v>62</v>
      </c>
      <c r="C35" s="41">
        <f>-50*26</f>
        <v>-1300</v>
      </c>
      <c r="D35" s="13"/>
      <c r="E35" s="35"/>
      <c r="F35" s="12"/>
    </row>
    <row r="36" spans="1:6" ht="14.1" customHeight="1" thickBot="1" x14ac:dyDescent="0.3">
      <c r="B36" s="31" t="s">
        <v>34</v>
      </c>
      <c r="C36" s="42"/>
      <c r="D36" s="13"/>
      <c r="E36" s="36">
        <f>-50*22</f>
        <v>-1100</v>
      </c>
      <c r="F36" s="12"/>
    </row>
    <row r="37" spans="1:6" ht="14.1" customHeight="1" x14ac:dyDescent="0.25">
      <c r="B37" s="30" t="s">
        <v>32</v>
      </c>
      <c r="C37" s="38"/>
      <c r="D37" s="13">
        <f>SUM(C33:C35)</f>
        <v>5200</v>
      </c>
      <c r="E37" s="37"/>
      <c r="F37" s="13">
        <f>SUM(E33:E36)</f>
        <v>4400</v>
      </c>
    </row>
    <row r="38" spans="1:6" ht="14.1" customHeight="1" thickBot="1" x14ac:dyDescent="0.3">
      <c r="B38" s="30" t="s">
        <v>33</v>
      </c>
      <c r="C38" s="39"/>
      <c r="D38" s="43"/>
      <c r="E38" s="34"/>
      <c r="F38" s="55">
        <v>1000</v>
      </c>
    </row>
    <row r="39" spans="1:6" ht="15.75" customHeight="1" thickBot="1" x14ac:dyDescent="0.3">
      <c r="B39" s="32" t="s">
        <v>48</v>
      </c>
      <c r="C39" s="42"/>
      <c r="D39" s="26">
        <f>+D25-D37</f>
        <v>800</v>
      </c>
      <c r="E39" s="36"/>
      <c r="F39" s="26">
        <f>+F25-F37-F38</f>
        <v>600</v>
      </c>
    </row>
    <row r="40" spans="1:6" ht="10.5" customHeight="1" thickBot="1" x14ac:dyDescent="0.3">
      <c r="B40" s="14"/>
      <c r="C40" s="14"/>
      <c r="D40" s="14"/>
      <c r="E40" s="103"/>
      <c r="F40" s="14"/>
    </row>
    <row r="41" spans="1:6" ht="18" customHeight="1" thickBot="1" x14ac:dyDescent="0.3">
      <c r="A41" s="83">
        <v>4</v>
      </c>
      <c r="B41" s="23" t="s">
        <v>65</v>
      </c>
      <c r="C41" s="44"/>
      <c r="D41" s="54" t="s">
        <v>23</v>
      </c>
      <c r="E41" s="104"/>
      <c r="F41" s="25" t="s">
        <v>24</v>
      </c>
    </row>
    <row r="42" spans="1:6" ht="14.1" customHeight="1" x14ac:dyDescent="0.25">
      <c r="B42" s="15" t="s">
        <v>16</v>
      </c>
      <c r="C42" s="45"/>
      <c r="D42" s="51"/>
      <c r="E42" s="105"/>
      <c r="F42" s="48"/>
    </row>
    <row r="43" spans="1:6" ht="14.1" customHeight="1" x14ac:dyDescent="0.25">
      <c r="B43" s="16" t="s">
        <v>14</v>
      </c>
      <c r="C43" s="46"/>
      <c r="D43" s="52">
        <v>4500</v>
      </c>
      <c r="E43" s="105"/>
      <c r="F43" s="87">
        <v>4500</v>
      </c>
    </row>
    <row r="44" spans="1:6" ht="14.1" customHeight="1" thickBot="1" x14ac:dyDescent="0.3">
      <c r="B44" s="56" t="s">
        <v>63</v>
      </c>
      <c r="C44" s="57"/>
      <c r="D44" s="63">
        <f>50*26</f>
        <v>1300</v>
      </c>
      <c r="E44" s="105"/>
      <c r="F44" s="64">
        <f>50*22</f>
        <v>1100</v>
      </c>
    </row>
    <row r="45" spans="1:6" ht="14.1" customHeight="1" thickBot="1" x14ac:dyDescent="0.3">
      <c r="B45" s="18" t="s">
        <v>15</v>
      </c>
      <c r="C45" s="46"/>
      <c r="D45" s="53">
        <f>SUM(D43:D44)</f>
        <v>5800</v>
      </c>
      <c r="E45" s="105"/>
      <c r="F45" s="50">
        <f>SUM(F43:F44)</f>
        <v>5600</v>
      </c>
    </row>
    <row r="46" spans="1:6" ht="14.1" customHeight="1" x14ac:dyDescent="0.25">
      <c r="B46" s="19" t="s">
        <v>17</v>
      </c>
      <c r="C46" s="46"/>
      <c r="D46" s="51"/>
      <c r="E46" s="105"/>
      <c r="F46" s="48"/>
    </row>
    <row r="47" spans="1:6" ht="14.1" customHeight="1" x14ac:dyDescent="0.25">
      <c r="B47" s="17" t="s">
        <v>18</v>
      </c>
      <c r="C47" s="46"/>
      <c r="D47" s="52">
        <v>0</v>
      </c>
      <c r="E47" s="105"/>
      <c r="F47" s="49">
        <v>0</v>
      </c>
    </row>
    <row r="48" spans="1:6" ht="14.1" customHeight="1" x14ac:dyDescent="0.25">
      <c r="B48" s="17" t="s">
        <v>19</v>
      </c>
      <c r="C48" s="46"/>
      <c r="D48" s="65">
        <v>5000</v>
      </c>
      <c r="E48" s="106"/>
      <c r="F48" s="66">
        <v>5000</v>
      </c>
    </row>
    <row r="49" spans="1:6" ht="14.1" customHeight="1" thickBot="1" x14ac:dyDescent="0.3">
      <c r="B49" s="17" t="s">
        <v>20</v>
      </c>
      <c r="C49" s="46"/>
      <c r="D49" s="67">
        <v>800</v>
      </c>
      <c r="E49" s="106"/>
      <c r="F49" s="68">
        <v>600</v>
      </c>
    </row>
    <row r="50" spans="1:6" ht="14.1" customHeight="1" thickBot="1" x14ac:dyDescent="0.3">
      <c r="B50" s="20" t="s">
        <v>21</v>
      </c>
      <c r="C50" s="47"/>
      <c r="D50" s="53">
        <f>SUM(D47:D49)</f>
        <v>5800</v>
      </c>
      <c r="E50" s="105"/>
      <c r="F50" s="50">
        <f>SUM(F47:F49)</f>
        <v>5600</v>
      </c>
    </row>
    <row r="51" spans="1:6" ht="5.25" customHeight="1" x14ac:dyDescent="0.25"/>
    <row r="52" spans="1:6" s="1" customFormat="1" ht="13.5" customHeight="1" x14ac:dyDescent="0.25">
      <c r="A52" s="81">
        <v>5</v>
      </c>
      <c r="B52" s="80" t="s">
        <v>41</v>
      </c>
      <c r="C52" s="85"/>
      <c r="D52" s="85"/>
      <c r="E52" s="85"/>
    </row>
    <row r="53" spans="1:6" s="1" customFormat="1" ht="13.5" customHeight="1" x14ac:dyDescent="0.25">
      <c r="A53" s="81">
        <v>6</v>
      </c>
      <c r="B53" s="79" t="s">
        <v>64</v>
      </c>
      <c r="C53" s="85"/>
      <c r="D53" s="85"/>
      <c r="E53" s="85"/>
    </row>
    <row r="54" spans="1:6" s="1" customFormat="1" ht="13.5" customHeight="1" x14ac:dyDescent="0.25">
      <c r="A54" s="81"/>
      <c r="B54" s="85"/>
      <c r="C54" s="85"/>
      <c r="D54" s="85"/>
      <c r="E54" s="85"/>
      <c r="F54" s="85"/>
    </row>
    <row r="55" spans="1:6" s="1" customFormat="1" ht="13.5" customHeight="1" x14ac:dyDescent="0.25">
      <c r="A55" s="81"/>
      <c r="B55" s="85"/>
      <c r="C55" s="85"/>
      <c r="D55" s="85"/>
      <c r="E55" s="85"/>
      <c r="F55" s="85"/>
    </row>
  </sheetData>
  <mergeCells count="10">
    <mergeCell ref="B9:E9"/>
    <mergeCell ref="B10:E10"/>
    <mergeCell ref="B11:E11"/>
    <mergeCell ref="B12:E12"/>
    <mergeCell ref="B3:E3"/>
    <mergeCell ref="B4:E4"/>
    <mergeCell ref="B5:E5"/>
    <mergeCell ref="B6:E6"/>
    <mergeCell ref="B7:E7"/>
    <mergeCell ref="B8:E8"/>
  </mergeCells>
  <pageMargins left="0.7" right="0.7" top="0.75" bottom="0.5" header="0.3" footer="0.3"/>
  <pageSetup scale="95" orientation="portrait" r:id="rId1"/>
  <headerFooter>
    <oddHeader>&amp;L&amp;A&amp;C&amp;"-,Bold"&amp;14&amp;F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Problem</vt:lpstr>
      <vt:lpstr>Solution</vt:lpstr>
      <vt:lpstr>Problem!Print_Area</vt:lpstr>
      <vt:lpstr>Solution!Print_Area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HowardGodfrey</cp:lastModifiedBy>
  <cp:lastPrinted>2013-03-21T15:33:35Z</cp:lastPrinted>
  <dcterms:created xsi:type="dcterms:W3CDTF">2012-07-24T18:44:40Z</dcterms:created>
  <dcterms:modified xsi:type="dcterms:W3CDTF">2013-03-21T15:44:34Z</dcterms:modified>
</cp:coreProperties>
</file>