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870" windowHeight="12165"/>
  </bookViews>
  <sheets>
    <sheet name="1. Problem" sheetId="8" r:id="rId1"/>
    <sheet name="2. Solution" sheetId="7" r:id="rId2"/>
  </sheets>
  <definedNames>
    <definedName name="_xlnm.Print_Area" localSheetId="0">'1. Problem'!$A$1:$M$55</definedName>
    <definedName name="_xlnm.Print_Area" localSheetId="1">'2. Solution'!$A$1:$M$55</definedName>
  </definedNames>
  <calcPr calcId="145621"/>
</workbook>
</file>

<file path=xl/calcChain.xml><?xml version="1.0" encoding="utf-8"?>
<calcChain xmlns="http://schemas.openxmlformats.org/spreadsheetml/2006/main">
  <c r="C54" i="8" l="1"/>
  <c r="C53" i="8"/>
  <c r="C45" i="8"/>
  <c r="C44" i="8"/>
  <c r="C36" i="8"/>
  <c r="C35" i="8"/>
  <c r="J18" i="8"/>
  <c r="L17" i="8"/>
  <c r="L16" i="8"/>
  <c r="L15" i="8"/>
  <c r="L18" i="8" s="1"/>
  <c r="J8" i="8"/>
  <c r="J7" i="8"/>
  <c r="J6" i="8"/>
  <c r="J5" i="8"/>
  <c r="M47" i="7" l="1"/>
  <c r="M48" i="7"/>
  <c r="M49" i="7"/>
  <c r="M50" i="7"/>
  <c r="M51" i="7"/>
  <c r="M52" i="7"/>
  <c r="M53" i="7"/>
  <c r="M54" i="7"/>
  <c r="M55" i="7"/>
  <c r="M38" i="7"/>
  <c r="M39" i="7"/>
  <c r="M40" i="7"/>
  <c r="M41" i="7"/>
  <c r="M42" i="7"/>
  <c r="M43" i="7"/>
  <c r="M44" i="7"/>
  <c r="M45" i="7"/>
  <c r="M46" i="7"/>
  <c r="M32" i="7"/>
  <c r="M33" i="7"/>
  <c r="M34" i="7"/>
  <c r="M35" i="7"/>
  <c r="M36" i="7"/>
  <c r="M37" i="7"/>
  <c r="M31" i="7"/>
  <c r="F31" i="7"/>
  <c r="L18" i="7"/>
  <c r="J18" i="7"/>
  <c r="L17" i="7"/>
  <c r="L16" i="7"/>
  <c r="L15" i="7"/>
  <c r="E33" i="7"/>
  <c r="E37" i="7"/>
  <c r="E55" i="7" l="1"/>
  <c r="C54" i="7"/>
  <c r="C53" i="7"/>
  <c r="E51" i="7"/>
  <c r="F49" i="7"/>
  <c r="D49" i="7"/>
  <c r="D51" i="7" s="1"/>
  <c r="E46" i="7"/>
  <c r="C45" i="7"/>
  <c r="C44" i="7"/>
  <c r="E42" i="7"/>
  <c r="F40" i="7"/>
  <c r="D40" i="7"/>
  <c r="C36" i="7"/>
  <c r="C35" i="7"/>
  <c r="D31" i="7"/>
  <c r="D33" i="7" s="1"/>
  <c r="F33" i="7" s="1"/>
  <c r="J7" i="7"/>
  <c r="J6" i="7"/>
  <c r="J5" i="7"/>
  <c r="J8" i="7" s="1"/>
  <c r="E40" i="7" l="1"/>
  <c r="F51" i="7"/>
  <c r="J50" i="7" s="1"/>
  <c r="E25" i="7" s="1"/>
  <c r="J32" i="7"/>
  <c r="E21" i="7" s="1"/>
  <c r="E31" i="7"/>
  <c r="D55" i="7"/>
  <c r="F55" i="7" s="1"/>
  <c r="D46" i="7"/>
  <c r="F46" i="7" s="1"/>
  <c r="D37" i="7"/>
  <c r="F37" i="7" s="1"/>
  <c r="J35" i="7" s="1"/>
  <c r="E22" i="7" s="1"/>
  <c r="D42" i="7"/>
  <c r="F42" i="7" s="1"/>
  <c r="J53" i="7" l="1"/>
  <c r="E26" i="7" s="1"/>
  <c r="J41" i="7"/>
  <c r="E23" i="7" s="1"/>
  <c r="J44" i="7"/>
  <c r="E24" i="7" s="1"/>
</calcChain>
</file>

<file path=xl/sharedStrings.xml><?xml version="1.0" encoding="utf-8"?>
<sst xmlns="http://schemas.openxmlformats.org/spreadsheetml/2006/main" count="164" uniqueCount="60">
  <si>
    <t>Materials</t>
  </si>
  <si>
    <t>Labor</t>
  </si>
  <si>
    <t>Units</t>
  </si>
  <si>
    <t>Standard</t>
  </si>
  <si>
    <t>Inputs</t>
  </si>
  <si>
    <t>Quantity</t>
  </si>
  <si>
    <t>Price-Rate</t>
  </si>
  <si>
    <t>Cost Per Unit</t>
  </si>
  <si>
    <t>Direct labor hours</t>
  </si>
  <si>
    <t>Variable overhead (per direct labor hour)</t>
  </si>
  <si>
    <t>Original budgeted output</t>
  </si>
  <si>
    <t>Actual output</t>
  </si>
  <si>
    <t>Actual direct labor hours</t>
  </si>
  <si>
    <t>Hours</t>
  </si>
  <si>
    <t>Actual direct labor cost</t>
  </si>
  <si>
    <t>Actual variable overhead cost</t>
  </si>
  <si>
    <t>The company applies variable overhead on the basis of direct labor-hours.</t>
  </si>
  <si>
    <t>Required:</t>
  </si>
  <si>
    <t>F(U)</t>
  </si>
  <si>
    <t>Price</t>
  </si>
  <si>
    <t>or Number</t>
  </si>
  <si>
    <t>or rate</t>
  </si>
  <si>
    <t>Total</t>
  </si>
  <si>
    <t>Variance</t>
  </si>
  <si>
    <t>Actual Quantity &amp; Actual Cost</t>
  </si>
  <si>
    <t>Price Variance</t>
  </si>
  <si>
    <t>Actual Quantity &amp; Standard Cost</t>
  </si>
  <si>
    <t>Quantity Variance</t>
  </si>
  <si>
    <t>Number of units produced</t>
  </si>
  <si>
    <t>Standard Quantity &amp; Standard Cost</t>
  </si>
  <si>
    <t>Actual Hours &amp; Actual Cost</t>
  </si>
  <si>
    <t>Labor Rate Variance</t>
  </si>
  <si>
    <t>Actual Hours &amp; Standard Cost</t>
  </si>
  <si>
    <t>Labor Efficiency Variance</t>
  </si>
  <si>
    <t>Variable Overhead</t>
  </si>
  <si>
    <t>Variable Overhead Rate Variance</t>
  </si>
  <si>
    <t>Standard Hours &amp; Standard Cost</t>
  </si>
  <si>
    <t>Variable O.H. Efficiency Variance</t>
  </si>
  <si>
    <t>Actual cost of raw materials purchased and used.</t>
  </si>
  <si>
    <t>Number of units of output</t>
  </si>
  <si>
    <t>Number of units of ourput</t>
  </si>
  <si>
    <t>Std. Units of RM per unit of output</t>
  </si>
  <si>
    <t>Std. Labor hours per unit of output</t>
  </si>
  <si>
    <t>Compute materials price variance.</t>
  </si>
  <si>
    <t>Compute materials quantity variance.</t>
  </si>
  <si>
    <t>Compute direct labor rate variance.</t>
  </si>
  <si>
    <t>Compute labor efficiency variance.</t>
  </si>
  <si>
    <t>Compute variable overhead rate variance. </t>
  </si>
  <si>
    <t>Compute variable overhead efficiency variance.</t>
  </si>
  <si>
    <t>Quantity-Feet or Hrs</t>
  </si>
  <si>
    <t>Actual</t>
  </si>
  <si>
    <t>The company reported these results concerning this product in September.</t>
  </si>
  <si>
    <t>Feet</t>
  </si>
  <si>
    <t>Lumber purchased and used in production</t>
  </si>
  <si>
    <t>Direct Materials - Lumber (Feet)</t>
  </si>
  <si>
    <t>Local Corporation makes a luxury wooden birdhouse with these standard costs:</t>
  </si>
  <si>
    <t>Per Ft.</t>
  </si>
  <si>
    <t>Per Birdhouse</t>
  </si>
  <si>
    <t>Per Hr.</t>
  </si>
  <si>
    <t>F(U)?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</si>
</sst>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&quot;$&quot;#,##0.000"/>
    <numFmt numFmtId="167" formatCode="_(* #,##0_);_(* \(#,##0\);_(* &quot;-&quot;??_);_(@_)"/>
  </numFmts>
  <fonts count="22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Century Schoolbook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6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5" xfId="0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Border="1"/>
    <xf numFmtId="0" fontId="5" fillId="0" borderId="7" xfId="0" applyFont="1" applyBorder="1"/>
    <xf numFmtId="0" fontId="14" fillId="0" borderId="0" xfId="0" applyFont="1" applyAlignment="1">
      <alignment horizontal="left" vertical="center" inden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9" xfId="0" applyFont="1" applyBorder="1"/>
    <xf numFmtId="0" fontId="6" fillId="0" borderId="17" xfId="0" applyFont="1" applyBorder="1"/>
    <xf numFmtId="0" fontId="5" fillId="0" borderId="17" xfId="0" applyFont="1" applyBorder="1" applyAlignment="1">
      <alignment horizontal="center"/>
    </xf>
    <xf numFmtId="0" fontId="6" fillId="0" borderId="18" xfId="0" applyFont="1" applyBorder="1"/>
    <xf numFmtId="0" fontId="6" fillId="0" borderId="20" xfId="0" applyFont="1" applyBorder="1"/>
    <xf numFmtId="0" fontId="11" fillId="0" borderId="20" xfId="0" applyFont="1" applyBorder="1" applyAlignment="1">
      <alignment horizontal="left" indent="1"/>
    </xf>
    <xf numFmtId="0" fontId="5" fillId="0" borderId="20" xfId="0" applyFont="1" applyBorder="1"/>
    <xf numFmtId="3" fontId="5" fillId="0" borderId="20" xfId="0" applyNumberFormat="1" applyFont="1" applyBorder="1"/>
    <xf numFmtId="165" fontId="5" fillId="0" borderId="20" xfId="0" applyNumberFormat="1" applyFont="1" applyBorder="1" applyAlignment="1">
      <alignment horizontal="center"/>
    </xf>
    <xf numFmtId="164" fontId="11" fillId="0" borderId="20" xfId="0" applyNumberFormat="1" applyFont="1" applyBorder="1"/>
    <xf numFmtId="8" fontId="6" fillId="0" borderId="20" xfId="0" applyNumberFormat="1" applyFont="1" applyBorder="1"/>
    <xf numFmtId="0" fontId="6" fillId="0" borderId="21" xfId="0" applyFont="1" applyBorder="1"/>
    <xf numFmtId="0" fontId="11" fillId="0" borderId="1" xfId="0" applyFont="1" applyBorder="1" applyAlignment="1">
      <alignment horizontal="left" indent="1"/>
    </xf>
    <xf numFmtId="0" fontId="6" fillId="0" borderId="19" xfId="0" applyFont="1" applyBorder="1"/>
    <xf numFmtId="0" fontId="10" fillId="0" borderId="12" xfId="0" applyFont="1" applyBorder="1" applyAlignment="1">
      <alignment horizontal="left" indent="1"/>
    </xf>
    <xf numFmtId="0" fontId="10" fillId="0" borderId="0" xfId="0" applyFont="1" applyBorder="1" applyAlignment="1">
      <alignment horizontal="left" indent="1"/>
    </xf>
    <xf numFmtId="0" fontId="11" fillId="0" borderId="13" xfId="0" applyFont="1" applyBorder="1" applyAlignment="1">
      <alignment horizontal="left" indent="1"/>
    </xf>
    <xf numFmtId="0" fontId="11" fillId="0" borderId="9" xfId="0" applyFont="1" applyBorder="1" applyAlignment="1">
      <alignment horizontal="left" indent="1"/>
    </xf>
    <xf numFmtId="0" fontId="5" fillId="0" borderId="13" xfId="0" applyFont="1" applyFill="1" applyBorder="1" applyAlignment="1">
      <alignment horizontal="left" indent="4"/>
    </xf>
    <xf numFmtId="0" fontId="5" fillId="0" borderId="13" xfId="0" applyFont="1" applyBorder="1" applyAlignment="1">
      <alignment horizontal="left" indent="4"/>
    </xf>
    <xf numFmtId="0" fontId="5" fillId="0" borderId="9" xfId="0" applyFont="1" applyBorder="1" applyAlignment="1">
      <alignment horizontal="left" indent="4"/>
    </xf>
    <xf numFmtId="0" fontId="5" fillId="0" borderId="9" xfId="0" applyFont="1" applyBorder="1" applyAlignment="1">
      <alignment horizontal="left" indent="6"/>
    </xf>
    <xf numFmtId="0" fontId="5" fillId="0" borderId="13" xfId="0" applyFont="1" applyBorder="1" applyAlignment="1">
      <alignment horizontal="left" indent="5"/>
    </xf>
    <xf numFmtId="6" fontId="11" fillId="2" borderId="6" xfId="0" applyNumberFormat="1" applyFont="1" applyFill="1" applyBorder="1" applyAlignment="1">
      <alignment horizontal="center"/>
    </xf>
    <xf numFmtId="8" fontId="6" fillId="0" borderId="0" xfId="0" applyNumberFormat="1" applyFont="1" applyBorder="1"/>
    <xf numFmtId="0" fontId="10" fillId="0" borderId="19" xfId="0" applyFont="1" applyBorder="1" applyAlignment="1">
      <alignment horizontal="left" indent="1"/>
    </xf>
    <xf numFmtId="0" fontId="10" fillId="0" borderId="21" xfId="0" applyFont="1" applyBorder="1" applyAlignment="1">
      <alignment horizontal="left" indent="1"/>
    </xf>
    <xf numFmtId="0" fontId="6" fillId="0" borderId="16" xfId="0" applyFont="1" applyBorder="1"/>
    <xf numFmtId="0" fontId="6" fillId="0" borderId="0" xfId="0" applyFont="1" applyBorder="1"/>
    <xf numFmtId="0" fontId="11" fillId="0" borderId="14" xfId="0" applyFont="1" applyBorder="1" applyAlignment="1">
      <alignment horizontal="left" indent="1"/>
    </xf>
    <xf numFmtId="0" fontId="6" fillId="0" borderId="14" xfId="0" applyFont="1" applyBorder="1"/>
    <xf numFmtId="0" fontId="6" fillId="0" borderId="1" xfId="0" applyFont="1" applyBorder="1"/>
    <xf numFmtId="0" fontId="5" fillId="0" borderId="13" xfId="0" applyFont="1" applyFill="1" applyBorder="1" applyAlignment="1">
      <alignment horizontal="left" indent="5"/>
    </xf>
    <xf numFmtId="0" fontId="5" fillId="2" borderId="9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 indent="3"/>
    </xf>
    <xf numFmtId="0" fontId="11" fillId="0" borderId="13" xfId="0" applyFont="1" applyBorder="1" applyAlignment="1">
      <alignment horizontal="left" indent="2"/>
    </xf>
    <xf numFmtId="0" fontId="11" fillId="0" borderId="9" xfId="0" applyFont="1" applyBorder="1" applyAlignment="1">
      <alignment horizontal="left" indent="2"/>
    </xf>
    <xf numFmtId="0" fontId="5" fillId="0" borderId="6" xfId="0" applyFont="1" applyBorder="1" applyAlignment="1">
      <alignment horizontal="center"/>
    </xf>
    <xf numFmtId="0" fontId="5" fillId="0" borderId="24" xfId="0" applyFont="1" applyBorder="1"/>
    <xf numFmtId="0" fontId="5" fillId="0" borderId="25" xfId="0" applyFont="1" applyBorder="1"/>
    <xf numFmtId="0" fontId="5" fillId="0" borderId="8" xfId="0" applyFont="1" applyBorder="1"/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27" xfId="0" applyNumberFormat="1" applyFont="1" applyBorder="1"/>
    <xf numFmtId="3" fontId="5" fillId="0" borderId="28" xfId="0" applyNumberFormat="1" applyFont="1" applyBorder="1"/>
    <xf numFmtId="3" fontId="5" fillId="0" borderId="29" xfId="0" applyNumberFormat="1" applyFont="1" applyBorder="1"/>
    <xf numFmtId="164" fontId="5" fillId="0" borderId="28" xfId="0" applyNumberFormat="1" applyFont="1" applyBorder="1"/>
    <xf numFmtId="164" fontId="5" fillId="0" borderId="30" xfId="0" applyNumberFormat="1" applyFont="1" applyBorder="1"/>
    <xf numFmtId="164" fontId="5" fillId="0" borderId="29" xfId="0" applyNumberFormat="1" applyFont="1" applyBorder="1"/>
    <xf numFmtId="164" fontId="11" fillId="0" borderId="0" xfId="0" applyNumberFormat="1" applyFont="1" applyBorder="1"/>
    <xf numFmtId="0" fontId="11" fillId="0" borderId="0" xfId="0" applyFont="1" applyBorder="1"/>
    <xf numFmtId="164" fontId="11" fillId="0" borderId="1" xfId="0" applyNumberFormat="1" applyFont="1" applyBorder="1"/>
    <xf numFmtId="0" fontId="11" fillId="0" borderId="21" xfId="0" applyFont="1" applyBorder="1"/>
    <xf numFmtId="164" fontId="11" fillId="0" borderId="12" xfId="0" applyNumberFormat="1" applyFont="1" applyBorder="1"/>
    <xf numFmtId="6" fontId="6" fillId="0" borderId="22" xfId="0" applyNumberFormat="1" applyFont="1" applyBorder="1"/>
    <xf numFmtId="8" fontId="6" fillId="0" borderId="1" xfId="0" applyNumberFormat="1" applyFont="1" applyBorder="1"/>
    <xf numFmtId="8" fontId="6" fillId="0" borderId="21" xfId="0" applyNumberFormat="1" applyFont="1" applyBorder="1"/>
    <xf numFmtId="5" fontId="11" fillId="2" borderId="6" xfId="0" applyNumberFormat="1" applyFont="1" applyFill="1" applyBorder="1" applyAlignment="1">
      <alignment horizontal="center"/>
    </xf>
    <xf numFmtId="5" fontId="12" fillId="0" borderId="22" xfId="0" applyNumberFormat="1" applyFont="1" applyFill="1" applyBorder="1"/>
    <xf numFmtId="0" fontId="11" fillId="0" borderId="12" xfId="0" applyFont="1" applyBorder="1"/>
    <xf numFmtId="5" fontId="5" fillId="0" borderId="9" xfId="0" applyNumberFormat="1" applyFont="1" applyBorder="1" applyAlignment="1">
      <alignment horizontal="center"/>
    </xf>
    <xf numFmtId="0" fontId="6" fillId="0" borderId="31" xfId="0" applyFont="1" applyBorder="1"/>
    <xf numFmtId="0" fontId="6" fillId="0" borderId="32" xfId="0" applyFont="1" applyBorder="1"/>
    <xf numFmtId="0" fontId="5" fillId="0" borderId="33" xfId="0" applyFont="1" applyBorder="1"/>
    <xf numFmtId="0" fontId="5" fillId="0" borderId="32" xfId="0" applyFont="1" applyBorder="1"/>
    <xf numFmtId="0" fontId="5" fillId="0" borderId="34" xfId="0" applyFont="1" applyBorder="1"/>
    <xf numFmtId="0" fontId="5" fillId="0" borderId="34" xfId="0" applyFont="1" applyBorder="1" applyAlignment="1">
      <alignment horizontal="left" indent="3"/>
    </xf>
    <xf numFmtId="3" fontId="5" fillId="0" borderId="34" xfId="0" applyNumberFormat="1" applyFont="1" applyBorder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/>
    <xf numFmtId="0" fontId="5" fillId="0" borderId="40" xfId="0" applyFont="1" applyBorder="1"/>
    <xf numFmtId="3" fontId="5" fillId="0" borderId="41" xfId="0" applyNumberFormat="1" applyFont="1" applyBorder="1"/>
    <xf numFmtId="165" fontId="5" fillId="0" borderId="42" xfId="0" applyNumberFormat="1" applyFont="1" applyBorder="1" applyAlignment="1">
      <alignment horizontal="center"/>
    </xf>
    <xf numFmtId="166" fontId="5" fillId="0" borderId="42" xfId="0" applyNumberFormat="1" applyFont="1" applyBorder="1" applyAlignment="1">
      <alignment horizontal="center"/>
    </xf>
    <xf numFmtId="3" fontId="5" fillId="0" borderId="39" xfId="0" applyNumberFormat="1" applyFont="1" applyBorder="1"/>
    <xf numFmtId="166" fontId="5" fillId="0" borderId="40" xfId="0" applyNumberFormat="1" applyFont="1" applyBorder="1" applyAlignment="1">
      <alignment horizontal="center"/>
    </xf>
    <xf numFmtId="3" fontId="5" fillId="0" borderId="43" xfId="0" applyNumberFormat="1" applyFont="1" applyBorder="1"/>
    <xf numFmtId="0" fontId="5" fillId="0" borderId="44" xfId="0" applyFont="1" applyBorder="1" applyAlignment="1">
      <alignment horizontal="center"/>
    </xf>
    <xf numFmtId="3" fontId="5" fillId="0" borderId="37" xfId="0" applyNumberFormat="1" applyFont="1" applyBorder="1"/>
    <xf numFmtId="165" fontId="5" fillId="0" borderId="38" xfId="0" applyNumberFormat="1" applyFont="1" applyBorder="1" applyAlignment="1">
      <alignment horizontal="center"/>
    </xf>
    <xf numFmtId="0" fontId="5" fillId="0" borderId="31" xfId="0" applyFont="1" applyBorder="1"/>
    <xf numFmtId="164" fontId="11" fillId="0" borderId="17" xfId="0" applyNumberFormat="1" applyFont="1" applyBorder="1"/>
    <xf numFmtId="0" fontId="5" fillId="0" borderId="35" xfId="0" applyFont="1" applyBorder="1"/>
    <xf numFmtId="166" fontId="5" fillId="0" borderId="40" xfId="0" applyNumberFormat="1" applyFont="1" applyBorder="1"/>
    <xf numFmtId="0" fontId="5" fillId="0" borderId="44" xfId="0" applyFont="1" applyBorder="1"/>
    <xf numFmtId="3" fontId="5" fillId="0" borderId="45" xfId="0" applyNumberFormat="1" applyFont="1" applyBorder="1"/>
    <xf numFmtId="165" fontId="5" fillId="0" borderId="46" xfId="0" applyNumberFormat="1" applyFont="1" applyBorder="1" applyAlignment="1">
      <alignment horizontal="center"/>
    </xf>
    <xf numFmtId="164" fontId="11" fillId="0" borderId="11" xfId="0" applyNumberFormat="1" applyFont="1" applyBorder="1"/>
    <xf numFmtId="164" fontId="11" fillId="0" borderId="48" xfId="0" applyNumberFormat="1" applyFont="1" applyBorder="1"/>
    <xf numFmtId="164" fontId="11" fillId="0" borderId="8" xfId="0" applyNumberFormat="1" applyFont="1" applyBorder="1"/>
    <xf numFmtId="0" fontId="11" fillId="0" borderId="2" xfId="0" applyFont="1" applyBorder="1"/>
    <xf numFmtId="164" fontId="11" fillId="0" borderId="49" xfId="0" applyNumberFormat="1" applyFont="1" applyBorder="1"/>
    <xf numFmtId="0" fontId="11" fillId="0" borderId="47" xfId="0" applyFont="1" applyBorder="1"/>
    <xf numFmtId="0" fontId="11" fillId="0" borderId="14" xfId="0" applyFont="1" applyBorder="1" applyAlignment="1">
      <alignment horizontal="left" indent="2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11" fillId="0" borderId="50" xfId="0" applyNumberFormat="1" applyFont="1" applyBorder="1"/>
    <xf numFmtId="164" fontId="11" fillId="0" borderId="4" xfId="0" applyNumberFormat="1" applyFont="1" applyBorder="1"/>
    <xf numFmtId="164" fontId="11" fillId="0" borderId="16" xfId="0" applyNumberFormat="1" applyFont="1" applyBorder="1"/>
    <xf numFmtId="0" fontId="11" fillId="0" borderId="18" xfId="0" applyFont="1" applyBorder="1"/>
    <xf numFmtId="0" fontId="1" fillId="0" borderId="0" xfId="0" applyFont="1"/>
    <xf numFmtId="167" fontId="0" fillId="0" borderId="0" xfId="10" applyNumberFormat="1" applyFont="1"/>
    <xf numFmtId="167" fontId="5" fillId="0" borderId="24" xfId="10" applyNumberFormat="1" applyFont="1" applyBorder="1"/>
    <xf numFmtId="167" fontId="5" fillId="0" borderId="6" xfId="10" applyNumberFormat="1" applyFont="1" applyBorder="1"/>
    <xf numFmtId="167" fontId="2" fillId="0" borderId="0" xfId="10" applyNumberFormat="1" applyFont="1"/>
    <xf numFmtId="0" fontId="5" fillId="0" borderId="23" xfId="0" applyFont="1" applyBorder="1" applyAlignment="1">
      <alignment horizontal="left" indent="1"/>
    </xf>
    <xf numFmtId="0" fontId="5" fillId="0" borderId="24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3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5" fillId="0" borderId="26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164" fontId="5" fillId="0" borderId="0" xfId="0" applyNumberFormat="1" applyFont="1" applyBorder="1"/>
    <xf numFmtId="165" fontId="17" fillId="0" borderId="0" xfId="0" applyNumberFormat="1" applyFont="1" applyAlignment="1">
      <alignment horizontal="center"/>
    </xf>
    <xf numFmtId="167" fontId="6" fillId="0" borderId="53" xfId="10" applyNumberFormat="1" applyFont="1" applyBorder="1"/>
    <xf numFmtId="167" fontId="6" fillId="0" borderId="11" xfId="10" applyNumberFormat="1" applyFont="1" applyBorder="1"/>
    <xf numFmtId="167" fontId="6" fillId="0" borderId="2" xfId="10" applyNumberFormat="1" applyFont="1" applyBorder="1"/>
    <xf numFmtId="0" fontId="19" fillId="0" borderId="0" xfId="0" applyFont="1"/>
    <xf numFmtId="0" fontId="20" fillId="0" borderId="0" xfId="0" applyFont="1"/>
    <xf numFmtId="167" fontId="18" fillId="0" borderId="0" xfId="10" applyNumberFormat="1" applyFont="1"/>
    <xf numFmtId="0" fontId="6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0" fillId="0" borderId="0" xfId="0" applyAlignment="1"/>
    <xf numFmtId="0" fontId="5" fillId="0" borderId="6" xfId="0" applyFont="1" applyBorder="1" applyAlignment="1">
      <alignment horizontal="center"/>
    </xf>
    <xf numFmtId="0" fontId="0" fillId="0" borderId="6" xfId="0" applyBorder="1" applyAlignment="1"/>
    <xf numFmtId="0" fontId="8" fillId="0" borderId="47" xfId="0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10" fillId="0" borderId="51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5" fontId="5" fillId="2" borderId="9" xfId="0" applyNumberFormat="1" applyFont="1" applyFill="1" applyBorder="1" applyAlignment="1">
      <alignment horizontal="center"/>
    </xf>
    <xf numFmtId="3" fontId="5" fillId="2" borderId="41" xfId="0" applyNumberFormat="1" applyFont="1" applyFill="1" applyBorder="1"/>
    <xf numFmtId="165" fontId="5" fillId="2" borderId="42" xfId="0" applyNumberFormat="1" applyFont="1" applyFill="1" applyBorder="1" applyAlignment="1">
      <alignment horizontal="center"/>
    </xf>
    <xf numFmtId="164" fontId="11" fillId="2" borderId="11" xfId="0" applyNumberFormat="1" applyFont="1" applyFill="1" applyBorder="1"/>
    <xf numFmtId="3" fontId="5" fillId="2" borderId="37" xfId="0" applyNumberFormat="1" applyFont="1" applyFill="1" applyBorder="1"/>
    <xf numFmtId="165" fontId="5" fillId="2" borderId="38" xfId="0" applyNumberFormat="1" applyFont="1" applyFill="1" applyBorder="1" applyAlignment="1">
      <alignment horizontal="center"/>
    </xf>
    <xf numFmtId="164" fontId="11" fillId="2" borderId="49" xfId="0" applyNumberFormat="1" applyFont="1" applyFill="1" applyBorder="1"/>
    <xf numFmtId="3" fontId="5" fillId="2" borderId="45" xfId="0" applyNumberFormat="1" applyFont="1" applyFill="1" applyBorder="1"/>
    <xf numFmtId="165" fontId="5" fillId="2" borderId="46" xfId="0" applyNumberFormat="1" applyFont="1" applyFill="1" applyBorder="1" applyAlignment="1">
      <alignment horizontal="center"/>
    </xf>
  </cellXfs>
  <cellStyles count="11">
    <cellStyle name="Comma" xfId="10" builtinId="3"/>
    <cellStyle name="Comma 2" xfId="1"/>
    <cellStyle name="Comma 2 2" xfId="2"/>
    <cellStyle name="Currency 2" xfId="3"/>
    <cellStyle name="Currency 2 2" xfId="4"/>
    <cellStyle name="Normal" xfId="0" builtinId="0"/>
    <cellStyle name="Normal 2" xfId="5"/>
    <cellStyle name="Normal 2 2" xfId="6"/>
    <cellStyle name="Normal 3" xfId="7"/>
    <cellStyle name="Percent 2" xfId="8"/>
    <cellStyle name="Percent 2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tabSelected="1" workbookViewId="0">
      <selection activeCell="E57" sqref="E57"/>
    </sheetView>
  </sheetViews>
  <sheetFormatPr defaultRowHeight="15" x14ac:dyDescent="0.2"/>
  <cols>
    <col min="1" max="1" width="4.88671875" style="3" customWidth="1"/>
    <col min="2" max="2" width="30.5546875" style="3" customWidth="1"/>
    <col min="3" max="3" width="6.21875" style="3" customWidth="1"/>
    <col min="4" max="4" width="11.21875" style="3" customWidth="1"/>
    <col min="5" max="5" width="8.44140625" style="3" customWidth="1"/>
    <col min="6" max="6" width="7.6640625" style="3" customWidth="1"/>
    <col min="7" max="7" width="0.77734375" style="3" customWidth="1"/>
    <col min="8" max="8" width="1.33203125" style="3" customWidth="1"/>
    <col min="9" max="9" width="0.88671875" style="3" customWidth="1"/>
    <col min="10" max="10" width="8.77734375" style="3" customWidth="1"/>
    <col min="11" max="11" width="1" style="3" customWidth="1"/>
    <col min="12" max="12" width="10.5546875" customWidth="1"/>
    <col min="13" max="13" width="6.5546875" customWidth="1"/>
  </cols>
  <sheetData>
    <row r="1" spans="1:12" ht="19.5" customHeight="1" x14ac:dyDescent="0.25">
      <c r="A1" s="150" t="s">
        <v>55</v>
      </c>
      <c r="C1" s="11"/>
      <c r="D1" s="2"/>
      <c r="E1" s="2"/>
      <c r="F1" s="2"/>
      <c r="G1" s="2"/>
      <c r="H1" s="2"/>
      <c r="I1" s="2"/>
      <c r="J1" s="2"/>
    </row>
    <row r="2" spans="1:12" ht="12" customHeight="1" x14ac:dyDescent="0.25">
      <c r="A2" s="16"/>
      <c r="C2" s="11"/>
      <c r="D2" s="2"/>
      <c r="E2" s="2"/>
      <c r="F2" s="2"/>
      <c r="G2" s="2"/>
      <c r="H2" s="2"/>
      <c r="I2" s="2"/>
      <c r="J2" s="2"/>
    </row>
    <row r="3" spans="1:12" ht="14.25" customHeight="1" x14ac:dyDescent="0.25">
      <c r="A3" s="11"/>
      <c r="B3" s="11"/>
      <c r="C3" s="151" t="s">
        <v>3</v>
      </c>
      <c r="D3" s="152"/>
      <c r="E3" s="122" t="s">
        <v>3</v>
      </c>
      <c r="G3" s="122"/>
      <c r="H3" s="122"/>
      <c r="I3" s="122"/>
      <c r="J3" s="122" t="s">
        <v>3</v>
      </c>
    </row>
    <row r="4" spans="1:12" ht="14.25" customHeight="1" x14ac:dyDescent="0.25">
      <c r="A4" s="19" t="s">
        <v>4</v>
      </c>
      <c r="B4" s="19"/>
      <c r="C4" s="153" t="s">
        <v>49</v>
      </c>
      <c r="D4" s="154"/>
      <c r="E4" s="123" t="s">
        <v>6</v>
      </c>
      <c r="G4" s="123"/>
      <c r="H4" s="123"/>
      <c r="I4" s="123"/>
      <c r="J4" s="123" t="s">
        <v>7</v>
      </c>
    </row>
    <row r="5" spans="1:12" ht="14.25" customHeight="1" x14ac:dyDescent="0.25">
      <c r="A5" s="12" t="s">
        <v>54</v>
      </c>
      <c r="B5" s="12"/>
      <c r="C5" s="11"/>
      <c r="D5" s="5">
        <v>4</v>
      </c>
      <c r="E5" s="22">
        <v>2</v>
      </c>
      <c r="F5" s="147" t="s">
        <v>56</v>
      </c>
      <c r="G5" s="22"/>
      <c r="H5" s="22"/>
      <c r="I5" s="22"/>
      <c r="J5" s="22">
        <f>+E5*D5</f>
        <v>8</v>
      </c>
      <c r="L5" s="146" t="s">
        <v>57</v>
      </c>
    </row>
    <row r="6" spans="1:12" ht="14.25" customHeight="1" x14ac:dyDescent="0.25">
      <c r="A6" s="12" t="s">
        <v>8</v>
      </c>
      <c r="B6" s="12"/>
      <c r="C6" s="11"/>
      <c r="D6" s="5">
        <v>1</v>
      </c>
      <c r="E6" s="22">
        <v>20</v>
      </c>
      <c r="F6" s="147" t="s">
        <v>58</v>
      </c>
      <c r="G6" s="22"/>
      <c r="H6" s="22"/>
      <c r="I6" s="22"/>
      <c r="J6" s="22">
        <f>+E6*D6</f>
        <v>20</v>
      </c>
      <c r="L6" s="146" t="s">
        <v>57</v>
      </c>
    </row>
    <row r="7" spans="1:12" ht="14.25" customHeight="1" x14ac:dyDescent="0.25">
      <c r="A7" s="12" t="s">
        <v>9</v>
      </c>
      <c r="B7" s="12"/>
      <c r="C7" s="11"/>
      <c r="D7" s="5">
        <v>1</v>
      </c>
      <c r="E7" s="22">
        <v>4</v>
      </c>
      <c r="F7" s="147" t="s">
        <v>58</v>
      </c>
      <c r="G7" s="142"/>
      <c r="H7" s="142"/>
      <c r="I7" s="142"/>
      <c r="J7" s="142">
        <f>+E7*D7</f>
        <v>4</v>
      </c>
      <c r="L7" s="146" t="s">
        <v>57</v>
      </c>
    </row>
    <row r="8" spans="1:12" ht="14.25" customHeight="1" x14ac:dyDescent="0.25">
      <c r="A8" s="12"/>
      <c r="B8" s="12"/>
      <c r="C8" s="11"/>
      <c r="D8" s="5"/>
      <c r="E8" s="22"/>
      <c r="G8" s="142"/>
      <c r="H8" s="142"/>
      <c r="I8" s="142"/>
      <c r="J8" s="142">
        <f>SUM(G5:J7)</f>
        <v>32</v>
      </c>
      <c r="L8" s="146" t="s">
        <v>57</v>
      </c>
    </row>
    <row r="9" spans="1:12" ht="6.75" customHeight="1" x14ac:dyDescent="0.25">
      <c r="A9" s="12"/>
      <c r="B9" s="12"/>
      <c r="C9" s="11"/>
      <c r="D9" s="5"/>
      <c r="E9" s="22"/>
      <c r="G9" s="142"/>
      <c r="H9" s="142"/>
      <c r="I9" s="142"/>
      <c r="J9" s="142"/>
      <c r="L9" s="128"/>
    </row>
    <row r="10" spans="1:12" ht="15.75" x14ac:dyDescent="0.25">
      <c r="A10" s="15" t="s">
        <v>51</v>
      </c>
      <c r="B10" s="15"/>
      <c r="C10" s="11"/>
      <c r="D10" s="2"/>
      <c r="E10" s="14"/>
      <c r="F10" s="14"/>
      <c r="G10" s="14"/>
      <c r="H10" s="14"/>
      <c r="I10" s="14"/>
    </row>
    <row r="11" spans="1:12" ht="15.75" x14ac:dyDescent="0.25">
      <c r="A11" s="133" t="s">
        <v>10</v>
      </c>
      <c r="B11" s="134"/>
      <c r="C11" s="62"/>
      <c r="D11" s="68">
        <v>3000</v>
      </c>
      <c r="E11" s="63" t="s">
        <v>2</v>
      </c>
      <c r="G11" s="17"/>
      <c r="H11" s="17"/>
      <c r="I11" s="17"/>
      <c r="J11" s="23" t="s">
        <v>3</v>
      </c>
      <c r="K11" s="149"/>
      <c r="L11" s="23" t="s">
        <v>50</v>
      </c>
    </row>
    <row r="12" spans="1:12" ht="15.75" x14ac:dyDescent="0.25">
      <c r="A12" s="135" t="s">
        <v>11</v>
      </c>
      <c r="B12" s="136"/>
      <c r="C12" s="17"/>
      <c r="D12" s="69">
        <v>2000</v>
      </c>
      <c r="E12" s="18" t="s">
        <v>2</v>
      </c>
      <c r="G12" s="17"/>
      <c r="H12" s="17"/>
      <c r="I12" s="17"/>
      <c r="J12" s="132">
        <v>2000</v>
      </c>
      <c r="L12" s="132">
        <v>2000</v>
      </c>
    </row>
    <row r="13" spans="1:12" ht="15.75" x14ac:dyDescent="0.25">
      <c r="A13" s="133" t="s">
        <v>53</v>
      </c>
      <c r="B13" s="134"/>
      <c r="C13" s="62"/>
      <c r="D13" s="68">
        <v>8100</v>
      </c>
      <c r="E13" s="63" t="s">
        <v>52</v>
      </c>
      <c r="G13" s="17"/>
      <c r="H13" s="17"/>
      <c r="I13" s="17"/>
      <c r="J13" s="130">
        <v>8000</v>
      </c>
      <c r="L13" s="130">
        <v>8100</v>
      </c>
    </row>
    <row r="14" spans="1:12" ht="15.75" x14ac:dyDescent="0.25">
      <c r="A14" s="137" t="s">
        <v>12</v>
      </c>
      <c r="B14" s="138"/>
      <c r="C14" s="9"/>
      <c r="D14" s="70">
        <v>2200</v>
      </c>
      <c r="E14" s="10" t="s">
        <v>13</v>
      </c>
      <c r="G14" s="17"/>
      <c r="H14" s="17"/>
      <c r="I14" s="17"/>
      <c r="J14" s="131">
        <v>2000</v>
      </c>
      <c r="L14" s="131">
        <v>2200</v>
      </c>
    </row>
    <row r="15" spans="1:12" ht="15.75" x14ac:dyDescent="0.25">
      <c r="A15" s="135" t="s">
        <v>38</v>
      </c>
      <c r="B15" s="136"/>
      <c r="C15" s="17"/>
      <c r="D15" s="71">
        <v>20250</v>
      </c>
      <c r="E15" s="65"/>
      <c r="G15" s="122"/>
      <c r="H15" s="122"/>
      <c r="I15" s="122"/>
      <c r="J15" s="143">
        <v>16000</v>
      </c>
      <c r="L15" s="143">
        <f>2.5*L13</f>
        <v>20250</v>
      </c>
    </row>
    <row r="16" spans="1:12" ht="15.75" x14ac:dyDescent="0.25">
      <c r="A16" s="139" t="s">
        <v>14</v>
      </c>
      <c r="B16" s="140"/>
      <c r="C16" s="24"/>
      <c r="D16" s="72">
        <v>41800</v>
      </c>
      <c r="E16" s="66"/>
      <c r="G16" s="122"/>
      <c r="H16" s="122"/>
      <c r="I16" s="122"/>
      <c r="J16" s="144">
        <v>40000</v>
      </c>
      <c r="L16" s="144">
        <f>19*L14</f>
        <v>41800</v>
      </c>
    </row>
    <row r="17" spans="1:12" ht="15.75" x14ac:dyDescent="0.25">
      <c r="A17" s="137" t="s">
        <v>15</v>
      </c>
      <c r="B17" s="138"/>
      <c r="C17" s="9"/>
      <c r="D17" s="73">
        <v>6600</v>
      </c>
      <c r="E17" s="67"/>
      <c r="G17" s="122"/>
      <c r="H17" s="122"/>
      <c r="I17" s="122"/>
      <c r="J17" s="145">
        <v>8000</v>
      </c>
      <c r="L17" s="145">
        <f>3*L14</f>
        <v>6600</v>
      </c>
    </row>
    <row r="18" spans="1:12" ht="15.75" x14ac:dyDescent="0.25">
      <c r="A18" s="136"/>
      <c r="B18" s="136"/>
      <c r="C18" s="17"/>
      <c r="D18" s="141"/>
      <c r="E18" s="122"/>
      <c r="G18" s="122"/>
      <c r="H18" s="122"/>
      <c r="I18" s="122"/>
      <c r="J18" s="145">
        <f>SUM(J15:J17)</f>
        <v>64000</v>
      </c>
      <c r="L18" s="145">
        <f t="shared" ref="L18" si="0">SUM(L15:L17)</f>
        <v>68650</v>
      </c>
    </row>
    <row r="19" spans="1:12" ht="15.75" x14ac:dyDescent="0.2">
      <c r="A19" s="15" t="s">
        <v>16</v>
      </c>
      <c r="B19" s="15"/>
      <c r="C19" s="4"/>
    </row>
    <row r="20" spans="1:12" x14ac:dyDescent="0.2">
      <c r="A20" s="11" t="s">
        <v>17</v>
      </c>
      <c r="B20" s="11"/>
      <c r="C20" s="4"/>
    </row>
    <row r="21" spans="1:12" ht="15.75" x14ac:dyDescent="0.25">
      <c r="A21" s="23">
        <v>1</v>
      </c>
      <c r="B21" s="15" t="s">
        <v>43</v>
      </c>
      <c r="C21" s="4"/>
      <c r="E21" s="163"/>
      <c r="F21" s="6" t="s">
        <v>59</v>
      </c>
    </row>
    <row r="22" spans="1:12" ht="15.75" x14ac:dyDescent="0.25">
      <c r="A22" s="23">
        <v>2</v>
      </c>
      <c r="B22" s="15" t="s">
        <v>44</v>
      </c>
      <c r="C22" s="4"/>
      <c r="E22" s="163"/>
      <c r="F22" s="6" t="s">
        <v>59</v>
      </c>
    </row>
    <row r="23" spans="1:12" ht="15.75" x14ac:dyDescent="0.25">
      <c r="A23" s="23">
        <v>3</v>
      </c>
      <c r="B23" s="15" t="s">
        <v>45</v>
      </c>
      <c r="C23" s="4"/>
      <c r="E23" s="163"/>
      <c r="F23" s="6" t="s">
        <v>59</v>
      </c>
    </row>
    <row r="24" spans="1:12" ht="15.75" x14ac:dyDescent="0.25">
      <c r="A24" s="23">
        <v>4</v>
      </c>
      <c r="B24" s="15" t="s">
        <v>46</v>
      </c>
      <c r="C24" s="4"/>
      <c r="E24" s="163"/>
      <c r="F24" s="6" t="s">
        <v>59</v>
      </c>
    </row>
    <row r="25" spans="1:12" ht="15.75" x14ac:dyDescent="0.25">
      <c r="A25" s="23">
        <v>5</v>
      </c>
      <c r="B25" s="15" t="s">
        <v>47</v>
      </c>
      <c r="C25" s="4"/>
      <c r="E25" s="163"/>
      <c r="F25" s="6" t="s">
        <v>59</v>
      </c>
    </row>
    <row r="26" spans="1:12" ht="15.75" x14ac:dyDescent="0.25">
      <c r="A26" s="23">
        <v>6</v>
      </c>
      <c r="B26" s="15" t="s">
        <v>48</v>
      </c>
      <c r="C26" s="4"/>
      <c r="E26" s="163"/>
      <c r="F26" s="6" t="s">
        <v>59</v>
      </c>
    </row>
    <row r="27" spans="1:12" ht="5.25" customHeight="1" thickBot="1" x14ac:dyDescent="0.3">
      <c r="A27" s="4"/>
      <c r="B27" s="4"/>
      <c r="C27" s="4"/>
      <c r="E27" s="7"/>
      <c r="F27" s="6"/>
      <c r="G27" s="6"/>
      <c r="H27" s="6"/>
      <c r="I27" s="6"/>
    </row>
    <row r="28" spans="1:12" ht="18" customHeight="1" x14ac:dyDescent="0.25">
      <c r="A28" s="37"/>
      <c r="B28" s="35"/>
      <c r="C28" s="86"/>
      <c r="D28" s="93" t="s">
        <v>5</v>
      </c>
      <c r="E28" s="94" t="s">
        <v>19</v>
      </c>
      <c r="F28" s="155" t="s">
        <v>22</v>
      </c>
      <c r="G28" s="157" t="s">
        <v>23</v>
      </c>
      <c r="H28" s="158"/>
      <c r="I28" s="158"/>
      <c r="J28" s="158"/>
      <c r="K28" s="158"/>
      <c r="L28" s="159"/>
    </row>
    <row r="29" spans="1:12" ht="18.75" customHeight="1" thickBot="1" x14ac:dyDescent="0.3">
      <c r="A29" s="54"/>
      <c r="B29" s="55"/>
      <c r="C29" s="87"/>
      <c r="D29" s="95" t="s">
        <v>20</v>
      </c>
      <c r="E29" s="96" t="s">
        <v>21</v>
      </c>
      <c r="F29" s="156"/>
      <c r="G29" s="160"/>
      <c r="H29" s="161"/>
      <c r="I29" s="161"/>
      <c r="J29" s="161"/>
      <c r="K29" s="161"/>
      <c r="L29" s="162"/>
    </row>
    <row r="30" spans="1:12" ht="20.25" x14ac:dyDescent="0.3">
      <c r="A30" s="38" t="s">
        <v>0</v>
      </c>
      <c r="B30" s="39"/>
      <c r="C30" s="88"/>
      <c r="D30" s="97"/>
      <c r="E30" s="98"/>
      <c r="F30" s="64"/>
      <c r="G30" s="17"/>
      <c r="H30" s="17"/>
      <c r="I30" s="17"/>
      <c r="J30" s="52"/>
      <c r="K30" s="52"/>
      <c r="L30" s="25"/>
    </row>
    <row r="31" spans="1:12" ht="16.5" thickBot="1" x14ac:dyDescent="0.3">
      <c r="A31" s="40" t="s">
        <v>24</v>
      </c>
      <c r="B31" s="41"/>
      <c r="C31" s="90"/>
      <c r="D31" s="164"/>
      <c r="E31" s="165"/>
      <c r="F31" s="166"/>
      <c r="G31" s="74"/>
      <c r="H31" s="74"/>
      <c r="I31" s="74"/>
      <c r="J31" s="52"/>
      <c r="K31" s="52"/>
      <c r="L31" s="25"/>
    </row>
    <row r="32" spans="1:12" ht="16.5" thickBot="1" x14ac:dyDescent="0.3">
      <c r="A32" s="56"/>
      <c r="B32" s="57" t="s">
        <v>25</v>
      </c>
      <c r="C32" s="91"/>
      <c r="D32" s="99"/>
      <c r="E32" s="101"/>
      <c r="F32" s="115"/>
      <c r="G32" s="74"/>
      <c r="H32" s="124"/>
      <c r="I32" s="74"/>
      <c r="J32" s="47"/>
      <c r="K32" s="52"/>
      <c r="L32" s="26" t="s">
        <v>18</v>
      </c>
    </row>
    <row r="33" spans="1:12" ht="16.5" thickBot="1" x14ac:dyDescent="0.3">
      <c r="A33" s="40" t="s">
        <v>26</v>
      </c>
      <c r="B33" s="41"/>
      <c r="C33" s="90"/>
      <c r="D33" s="164"/>
      <c r="E33" s="165"/>
      <c r="F33" s="166"/>
      <c r="G33" s="74"/>
      <c r="H33" s="74"/>
      <c r="I33" s="74"/>
      <c r="J33" s="79"/>
      <c r="K33" s="52"/>
      <c r="L33" s="25"/>
    </row>
    <row r="34" spans="1:12" ht="15.75" x14ac:dyDescent="0.25">
      <c r="A34" s="58"/>
      <c r="B34" s="57" t="s">
        <v>27</v>
      </c>
      <c r="C34" s="90"/>
      <c r="D34" s="102"/>
      <c r="E34" s="103"/>
      <c r="F34" s="116"/>
      <c r="G34" s="74"/>
      <c r="H34" s="126"/>
      <c r="I34" s="74"/>
      <c r="J34" s="52"/>
      <c r="K34" s="52"/>
      <c r="L34" s="25"/>
    </row>
    <row r="35" spans="1:12" ht="15.75" x14ac:dyDescent="0.25">
      <c r="A35" s="43" t="s">
        <v>41</v>
      </c>
      <c r="B35" s="44"/>
      <c r="C35" s="90">
        <f>+D5</f>
        <v>4</v>
      </c>
      <c r="D35" s="102"/>
      <c r="E35" s="103"/>
      <c r="F35" s="117"/>
      <c r="G35" s="74"/>
      <c r="H35" s="109"/>
      <c r="I35" s="74"/>
      <c r="J35" s="47"/>
      <c r="K35" s="52"/>
      <c r="L35" s="26" t="s">
        <v>18</v>
      </c>
    </row>
    <row r="36" spans="1:12" ht="16.5" thickBot="1" x14ac:dyDescent="0.3">
      <c r="A36" s="43" t="s">
        <v>39</v>
      </c>
      <c r="B36" s="44"/>
      <c r="C36" s="92">
        <f>+D12</f>
        <v>2000</v>
      </c>
      <c r="D36" s="104"/>
      <c r="E36" s="105"/>
      <c r="F36" s="118"/>
      <c r="G36" s="75"/>
      <c r="H36" s="127"/>
      <c r="I36" s="75"/>
      <c r="J36" s="48"/>
      <c r="K36" s="52"/>
      <c r="L36" s="25"/>
    </row>
    <row r="37" spans="1:12" ht="16.5" thickBot="1" x14ac:dyDescent="0.3">
      <c r="A37" s="53" t="s">
        <v>29</v>
      </c>
      <c r="B37" s="36"/>
      <c r="C37" s="89"/>
      <c r="D37" s="167"/>
      <c r="E37" s="168"/>
      <c r="F37" s="169"/>
      <c r="G37" s="76"/>
      <c r="H37" s="76"/>
      <c r="I37" s="76"/>
      <c r="J37" s="80"/>
      <c r="K37" s="55"/>
      <c r="L37" s="27"/>
    </row>
    <row r="38" spans="1:12" ht="16.5" thickBot="1" x14ac:dyDescent="0.3">
      <c r="A38" s="29"/>
      <c r="B38" s="29"/>
      <c r="C38" s="30"/>
      <c r="D38" s="31"/>
      <c r="E38" s="32"/>
      <c r="F38" s="33"/>
      <c r="G38" s="33"/>
      <c r="H38" s="33"/>
      <c r="I38" s="33"/>
      <c r="J38" s="34"/>
      <c r="K38" s="28"/>
    </row>
    <row r="39" spans="1:12" ht="20.25" x14ac:dyDescent="0.3">
      <c r="A39" s="49" t="s">
        <v>1</v>
      </c>
      <c r="B39" s="50"/>
      <c r="C39" s="108"/>
      <c r="D39" s="110"/>
      <c r="E39" s="94"/>
      <c r="F39" s="120"/>
      <c r="G39" s="77"/>
      <c r="H39" s="77"/>
      <c r="I39" s="77"/>
      <c r="J39" s="81"/>
      <c r="L39" s="51"/>
    </row>
    <row r="40" spans="1:12" ht="16.5" thickBot="1" x14ac:dyDescent="0.3">
      <c r="A40" s="40" t="s">
        <v>30</v>
      </c>
      <c r="B40" s="41"/>
      <c r="C40" s="90"/>
      <c r="D40" s="164"/>
      <c r="E40" s="165"/>
      <c r="F40" s="166"/>
      <c r="G40" s="74"/>
      <c r="H40" s="74"/>
      <c r="I40" s="74"/>
      <c r="J40" s="48"/>
      <c r="L40" s="25"/>
    </row>
    <row r="41" spans="1:12" ht="16.5" thickBot="1" x14ac:dyDescent="0.3">
      <c r="A41" s="42"/>
      <c r="B41" s="57" t="s">
        <v>31</v>
      </c>
      <c r="C41" s="91"/>
      <c r="D41" s="99"/>
      <c r="E41" s="101"/>
      <c r="F41" s="115"/>
      <c r="G41" s="74"/>
      <c r="H41" s="124"/>
      <c r="I41" s="74"/>
      <c r="J41" s="82"/>
      <c r="L41" s="26" t="s">
        <v>18</v>
      </c>
    </row>
    <row r="42" spans="1:12" ht="16.5" thickBot="1" x14ac:dyDescent="0.3">
      <c r="A42" s="40" t="s">
        <v>32</v>
      </c>
      <c r="B42" s="41"/>
      <c r="C42" s="90"/>
      <c r="D42" s="164"/>
      <c r="E42" s="165"/>
      <c r="F42" s="166"/>
      <c r="G42" s="74"/>
      <c r="H42" s="74"/>
      <c r="I42" s="74"/>
      <c r="J42" s="83"/>
      <c r="L42" s="25"/>
    </row>
    <row r="43" spans="1:12" ht="15.75" x14ac:dyDescent="0.25">
      <c r="A43" s="42"/>
      <c r="B43" s="57" t="s">
        <v>33</v>
      </c>
      <c r="C43" s="90"/>
      <c r="D43" s="102"/>
      <c r="E43" s="111"/>
      <c r="F43" s="117"/>
      <c r="G43" s="74"/>
      <c r="H43" s="126"/>
      <c r="I43" s="74"/>
      <c r="J43" s="52"/>
      <c r="L43" s="25"/>
    </row>
    <row r="44" spans="1:12" ht="15.75" x14ac:dyDescent="0.25">
      <c r="A44" s="46" t="s">
        <v>42</v>
      </c>
      <c r="B44" s="45"/>
      <c r="C44" s="90">
        <f>+D6</f>
        <v>1</v>
      </c>
      <c r="D44" s="102"/>
      <c r="E44" s="111"/>
      <c r="F44" s="117"/>
      <c r="G44" s="74"/>
      <c r="H44" s="109"/>
      <c r="I44" s="74"/>
      <c r="J44" s="82"/>
      <c r="L44" s="26" t="s">
        <v>18</v>
      </c>
    </row>
    <row r="45" spans="1:12" ht="16.5" thickBot="1" x14ac:dyDescent="0.3">
      <c r="A45" s="46" t="s">
        <v>40</v>
      </c>
      <c r="B45" s="45"/>
      <c r="C45" s="92">
        <f>+D12</f>
        <v>2000</v>
      </c>
      <c r="D45" s="104"/>
      <c r="E45" s="112"/>
      <c r="F45" s="118"/>
      <c r="G45" s="75"/>
      <c r="H45" s="127"/>
      <c r="I45" s="75"/>
      <c r="J45" s="48"/>
      <c r="L45" s="25"/>
    </row>
    <row r="46" spans="1:12" ht="16.5" thickBot="1" x14ac:dyDescent="0.3">
      <c r="A46" s="53" t="s">
        <v>36</v>
      </c>
      <c r="B46" s="36"/>
      <c r="C46" s="89"/>
      <c r="D46" s="170"/>
      <c r="E46" s="171"/>
      <c r="F46" s="169"/>
      <c r="G46" s="76"/>
      <c r="H46" s="76"/>
      <c r="I46" s="76"/>
      <c r="J46" s="80"/>
      <c r="L46" s="27"/>
    </row>
    <row r="47" spans="1:12" ht="16.5" thickBot="1" x14ac:dyDescent="0.3">
      <c r="A47" s="29"/>
      <c r="B47" s="29"/>
      <c r="C47" s="30"/>
      <c r="D47" s="31"/>
      <c r="E47" s="32"/>
      <c r="F47" s="33"/>
      <c r="G47" s="33"/>
      <c r="H47" s="33"/>
      <c r="I47" s="33"/>
      <c r="J47" s="34"/>
      <c r="K47" s="28"/>
    </row>
    <row r="48" spans="1:12" ht="20.25" x14ac:dyDescent="0.3">
      <c r="A48" s="49" t="s">
        <v>34</v>
      </c>
      <c r="B48" s="50"/>
      <c r="C48" s="108"/>
      <c r="D48" s="110"/>
      <c r="E48" s="94"/>
      <c r="F48" s="120"/>
      <c r="G48" s="77"/>
      <c r="H48" s="77"/>
      <c r="I48" s="77"/>
      <c r="J48" s="81"/>
      <c r="K48" s="35"/>
      <c r="L48" s="51"/>
    </row>
    <row r="49" spans="1:12" ht="16.5" thickBot="1" x14ac:dyDescent="0.3">
      <c r="A49" s="59" t="s">
        <v>30</v>
      </c>
      <c r="B49" s="60"/>
      <c r="C49" s="90"/>
      <c r="D49" s="164"/>
      <c r="E49" s="165"/>
      <c r="F49" s="166"/>
      <c r="G49" s="74"/>
      <c r="H49" s="74"/>
      <c r="I49" s="74"/>
      <c r="J49" s="48"/>
      <c r="K49" s="52"/>
      <c r="L49" s="25"/>
    </row>
    <row r="50" spans="1:12" ht="16.5" thickBot="1" x14ac:dyDescent="0.3">
      <c r="A50" s="42"/>
      <c r="B50" s="57" t="s">
        <v>35</v>
      </c>
      <c r="C50" s="91"/>
      <c r="D50" s="99"/>
      <c r="E50" s="101"/>
      <c r="F50" s="115"/>
      <c r="G50" s="125"/>
      <c r="H50" s="124"/>
      <c r="I50" s="74"/>
      <c r="J50" s="82"/>
      <c r="K50" s="52"/>
      <c r="L50" s="26" t="s">
        <v>18</v>
      </c>
    </row>
    <row r="51" spans="1:12" ht="16.5" thickBot="1" x14ac:dyDescent="0.3">
      <c r="A51" s="59" t="s">
        <v>32</v>
      </c>
      <c r="B51" s="60"/>
      <c r="C51" s="90"/>
      <c r="D51" s="164"/>
      <c r="E51" s="165"/>
      <c r="F51" s="166"/>
      <c r="G51" s="74"/>
      <c r="H51" s="74"/>
      <c r="I51" s="74"/>
      <c r="J51" s="83"/>
      <c r="K51" s="52"/>
      <c r="L51" s="25"/>
    </row>
    <row r="52" spans="1:12" ht="15.75" x14ac:dyDescent="0.25">
      <c r="A52" s="42"/>
      <c r="B52" s="57" t="s">
        <v>37</v>
      </c>
      <c r="C52" s="90"/>
      <c r="D52" s="102"/>
      <c r="E52" s="111"/>
      <c r="F52" s="117"/>
      <c r="G52" s="74"/>
      <c r="H52" s="126"/>
      <c r="I52" s="78"/>
      <c r="J52" s="52"/>
      <c r="K52" s="52"/>
      <c r="L52" s="25"/>
    </row>
    <row r="53" spans="1:12" ht="15.75" x14ac:dyDescent="0.25">
      <c r="A53" s="43" t="s">
        <v>42</v>
      </c>
      <c r="B53" s="44"/>
      <c r="C53" s="90">
        <f>+D7</f>
        <v>1</v>
      </c>
      <c r="D53" s="102"/>
      <c r="E53" s="111"/>
      <c r="F53" s="117"/>
      <c r="G53" s="74"/>
      <c r="H53" s="109"/>
      <c r="I53" s="78"/>
      <c r="J53" s="82"/>
      <c r="K53" s="52"/>
      <c r="L53" s="26" t="s">
        <v>18</v>
      </c>
    </row>
    <row r="54" spans="1:12" ht="16.5" thickBot="1" x14ac:dyDescent="0.3">
      <c r="A54" s="43" t="s">
        <v>28</v>
      </c>
      <c r="B54" s="44"/>
      <c r="C54" s="92">
        <f>+D12</f>
        <v>2000</v>
      </c>
      <c r="D54" s="104"/>
      <c r="E54" s="112"/>
      <c r="F54" s="118"/>
      <c r="G54" s="75"/>
      <c r="H54" s="127"/>
      <c r="I54" s="84"/>
      <c r="J54" s="48"/>
      <c r="K54" s="52"/>
      <c r="L54" s="25"/>
    </row>
    <row r="55" spans="1:12" ht="16.5" thickBot="1" x14ac:dyDescent="0.3">
      <c r="A55" s="121" t="s">
        <v>36</v>
      </c>
      <c r="B55" s="36"/>
      <c r="C55" s="89"/>
      <c r="D55" s="170"/>
      <c r="E55" s="171"/>
      <c r="F55" s="169"/>
      <c r="G55" s="76"/>
      <c r="H55" s="76"/>
      <c r="I55" s="76"/>
      <c r="J55" s="80"/>
      <c r="K55" s="55"/>
      <c r="L55" s="27"/>
    </row>
  </sheetData>
  <mergeCells count="4">
    <mergeCell ref="C3:D3"/>
    <mergeCell ref="C4:D4"/>
    <mergeCell ref="F28:F29"/>
    <mergeCell ref="G28:L29"/>
  </mergeCells>
  <pageMargins left="0.8" right="0.5" top="0.7" bottom="0.6" header="0.4" footer="0.3"/>
  <pageSetup scale="77" orientation="portrait" r:id="rId1"/>
  <headerFooter>
    <oddHeader>&amp;L&amp;A&amp;C&amp;F&amp;RPage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showGridLines="0" workbookViewId="0"/>
  </sheetViews>
  <sheetFormatPr defaultRowHeight="15" x14ac:dyDescent="0.2"/>
  <cols>
    <col min="1" max="1" width="4.88671875" style="3" customWidth="1"/>
    <col min="2" max="2" width="30.5546875" style="3" customWidth="1"/>
    <col min="3" max="3" width="6.21875" style="3" customWidth="1"/>
    <col min="4" max="4" width="11.21875" style="3" customWidth="1"/>
    <col min="5" max="5" width="8.44140625" style="3" customWidth="1"/>
    <col min="6" max="6" width="7.6640625" style="3" customWidth="1"/>
    <col min="7" max="7" width="0.77734375" style="3" customWidth="1"/>
    <col min="8" max="8" width="1.33203125" style="3" customWidth="1"/>
    <col min="9" max="9" width="0.88671875" style="3" customWidth="1"/>
    <col min="10" max="10" width="8.77734375" style="3" customWidth="1"/>
    <col min="11" max="11" width="1" style="3" customWidth="1"/>
    <col min="12" max="12" width="10.5546875" customWidth="1"/>
    <col min="13" max="13" width="6.5546875" customWidth="1"/>
  </cols>
  <sheetData>
    <row r="1" spans="1:12" ht="19.5" customHeight="1" x14ac:dyDescent="0.25">
      <c r="A1" s="150" t="s">
        <v>55</v>
      </c>
      <c r="C1" s="11"/>
      <c r="D1" s="2"/>
      <c r="E1" s="2"/>
      <c r="F1" s="2"/>
      <c r="G1" s="2"/>
      <c r="H1" s="2"/>
      <c r="I1" s="2"/>
      <c r="J1" s="2"/>
    </row>
    <row r="2" spans="1:12" ht="12" customHeight="1" x14ac:dyDescent="0.25">
      <c r="A2" s="16"/>
      <c r="C2" s="11"/>
      <c r="D2" s="2"/>
      <c r="E2" s="2"/>
      <c r="F2" s="2"/>
      <c r="G2" s="2"/>
      <c r="H2" s="2"/>
      <c r="I2" s="2"/>
      <c r="J2" s="2"/>
    </row>
    <row r="3" spans="1:12" ht="14.25" customHeight="1" x14ac:dyDescent="0.25">
      <c r="A3" s="11"/>
      <c r="B3" s="11"/>
      <c r="C3" s="151" t="s">
        <v>3</v>
      </c>
      <c r="D3" s="152"/>
      <c r="E3" s="8" t="s">
        <v>3</v>
      </c>
      <c r="G3" s="21"/>
      <c r="H3" s="21"/>
      <c r="I3" s="21"/>
      <c r="J3" s="21" t="s">
        <v>3</v>
      </c>
    </row>
    <row r="4" spans="1:12" ht="14.25" customHeight="1" x14ac:dyDescent="0.25">
      <c r="A4" s="19" t="s">
        <v>4</v>
      </c>
      <c r="B4" s="19"/>
      <c r="C4" s="153" t="s">
        <v>49</v>
      </c>
      <c r="D4" s="154"/>
      <c r="E4" s="61" t="s">
        <v>6</v>
      </c>
      <c r="G4" s="61"/>
      <c r="H4" s="61"/>
      <c r="I4" s="61"/>
      <c r="J4" s="61" t="s">
        <v>7</v>
      </c>
    </row>
    <row r="5" spans="1:12" ht="14.25" customHeight="1" x14ac:dyDescent="0.25">
      <c r="A5" s="12" t="s">
        <v>54</v>
      </c>
      <c r="B5" s="12"/>
      <c r="C5" s="11"/>
      <c r="D5" s="5">
        <v>4</v>
      </c>
      <c r="E5" s="13">
        <v>2</v>
      </c>
      <c r="F5" s="147" t="s">
        <v>56</v>
      </c>
      <c r="G5" s="22"/>
      <c r="H5" s="22"/>
      <c r="I5" s="22"/>
      <c r="J5" s="22">
        <f>+E5*D5</f>
        <v>8</v>
      </c>
      <c r="L5" s="146" t="s">
        <v>57</v>
      </c>
    </row>
    <row r="6" spans="1:12" ht="14.25" customHeight="1" x14ac:dyDescent="0.25">
      <c r="A6" s="12" t="s">
        <v>8</v>
      </c>
      <c r="B6" s="12"/>
      <c r="C6" s="11"/>
      <c r="D6" s="5">
        <v>1</v>
      </c>
      <c r="E6" s="13">
        <v>20</v>
      </c>
      <c r="F6" s="147" t="s">
        <v>58</v>
      </c>
      <c r="G6" s="22"/>
      <c r="H6" s="22"/>
      <c r="I6" s="22"/>
      <c r="J6" s="22">
        <f>+E6*D6</f>
        <v>20</v>
      </c>
      <c r="L6" s="146" t="s">
        <v>57</v>
      </c>
    </row>
    <row r="7" spans="1:12" ht="14.25" customHeight="1" x14ac:dyDescent="0.25">
      <c r="A7" s="12" t="s">
        <v>9</v>
      </c>
      <c r="B7" s="12"/>
      <c r="C7" s="11"/>
      <c r="D7" s="5">
        <v>1</v>
      </c>
      <c r="E7" s="13">
        <v>4</v>
      </c>
      <c r="F7" s="147" t="s">
        <v>58</v>
      </c>
      <c r="G7" s="142"/>
      <c r="H7" s="142"/>
      <c r="I7" s="142"/>
      <c r="J7" s="142">
        <f>+E7*D7</f>
        <v>4</v>
      </c>
      <c r="L7" s="146" t="s">
        <v>57</v>
      </c>
    </row>
    <row r="8" spans="1:12" ht="14.25" customHeight="1" x14ac:dyDescent="0.25">
      <c r="A8" s="12"/>
      <c r="B8" s="12"/>
      <c r="C8" s="11"/>
      <c r="D8" s="5"/>
      <c r="E8" s="22"/>
      <c r="G8" s="142"/>
      <c r="H8" s="142"/>
      <c r="I8" s="142"/>
      <c r="J8" s="142">
        <f>SUM(G5:J7)</f>
        <v>32</v>
      </c>
      <c r="L8" s="146" t="s">
        <v>57</v>
      </c>
    </row>
    <row r="9" spans="1:12" ht="6.75" customHeight="1" x14ac:dyDescent="0.25">
      <c r="A9" s="12"/>
      <c r="B9" s="12"/>
      <c r="C9" s="11"/>
      <c r="D9" s="5"/>
      <c r="E9" s="22"/>
      <c r="G9" s="142"/>
      <c r="H9" s="142"/>
      <c r="I9" s="142"/>
      <c r="J9" s="142"/>
      <c r="L9" s="128"/>
    </row>
    <row r="10" spans="1:12" ht="15.75" x14ac:dyDescent="0.25">
      <c r="A10" s="15" t="s">
        <v>51</v>
      </c>
      <c r="B10" s="15"/>
      <c r="C10" s="11"/>
      <c r="D10" s="2"/>
      <c r="E10" s="14"/>
      <c r="F10" s="14"/>
      <c r="G10" s="14"/>
      <c r="H10" s="14"/>
      <c r="I10" s="14"/>
    </row>
    <row r="11" spans="1:12" ht="15.75" x14ac:dyDescent="0.25">
      <c r="A11" s="133" t="s">
        <v>10</v>
      </c>
      <c r="B11" s="134"/>
      <c r="C11" s="62"/>
      <c r="D11" s="68">
        <v>3000</v>
      </c>
      <c r="E11" s="63" t="s">
        <v>2</v>
      </c>
      <c r="G11" s="17"/>
      <c r="H11" s="17"/>
      <c r="I11" s="17"/>
      <c r="J11" s="23" t="s">
        <v>3</v>
      </c>
      <c r="K11" s="149"/>
      <c r="L11" s="23" t="s">
        <v>50</v>
      </c>
    </row>
    <row r="12" spans="1:12" ht="15.75" x14ac:dyDescent="0.25">
      <c r="A12" s="135" t="s">
        <v>11</v>
      </c>
      <c r="B12" s="136"/>
      <c r="C12" s="17"/>
      <c r="D12" s="69">
        <v>2000</v>
      </c>
      <c r="E12" s="18" t="s">
        <v>2</v>
      </c>
      <c r="G12" s="17"/>
      <c r="H12" s="17"/>
      <c r="I12" s="17"/>
      <c r="J12" s="132">
        <v>2000</v>
      </c>
      <c r="L12" s="132">
        <v>2000</v>
      </c>
    </row>
    <row r="13" spans="1:12" ht="15.75" x14ac:dyDescent="0.25">
      <c r="A13" s="133" t="s">
        <v>53</v>
      </c>
      <c r="B13" s="134"/>
      <c r="C13" s="62"/>
      <c r="D13" s="68">
        <v>8100</v>
      </c>
      <c r="E13" s="63" t="s">
        <v>52</v>
      </c>
      <c r="G13" s="17"/>
      <c r="H13" s="17"/>
      <c r="I13" s="17"/>
      <c r="J13" s="130">
        <v>8000</v>
      </c>
      <c r="L13" s="130">
        <v>8100</v>
      </c>
    </row>
    <row r="14" spans="1:12" ht="15.75" x14ac:dyDescent="0.25">
      <c r="A14" s="137" t="s">
        <v>12</v>
      </c>
      <c r="B14" s="138"/>
      <c r="C14" s="9"/>
      <c r="D14" s="70">
        <v>2200</v>
      </c>
      <c r="E14" s="10" t="s">
        <v>13</v>
      </c>
      <c r="G14" s="17"/>
      <c r="H14" s="17"/>
      <c r="I14" s="17"/>
      <c r="J14" s="131">
        <v>2000</v>
      </c>
      <c r="L14" s="131">
        <v>2200</v>
      </c>
    </row>
    <row r="15" spans="1:12" ht="15.75" x14ac:dyDescent="0.25">
      <c r="A15" s="135" t="s">
        <v>38</v>
      </c>
      <c r="B15" s="136"/>
      <c r="C15" s="17"/>
      <c r="D15" s="71">
        <v>20250</v>
      </c>
      <c r="E15" s="65"/>
      <c r="G15" s="20"/>
      <c r="H15" s="21"/>
      <c r="I15" s="20"/>
      <c r="J15" s="143">
        <v>16000</v>
      </c>
      <c r="L15" s="143">
        <f>2.5*L13</f>
        <v>20250</v>
      </c>
    </row>
    <row r="16" spans="1:12" ht="15.75" x14ac:dyDescent="0.25">
      <c r="A16" s="139" t="s">
        <v>14</v>
      </c>
      <c r="B16" s="140"/>
      <c r="C16" s="24"/>
      <c r="D16" s="72">
        <v>41800</v>
      </c>
      <c r="E16" s="66"/>
      <c r="G16" s="20"/>
      <c r="H16" s="21"/>
      <c r="I16" s="20"/>
      <c r="J16" s="144">
        <v>40000</v>
      </c>
      <c r="L16" s="144">
        <f>19*L14</f>
        <v>41800</v>
      </c>
    </row>
    <row r="17" spans="1:13" ht="15.75" x14ac:dyDescent="0.25">
      <c r="A17" s="137" t="s">
        <v>15</v>
      </c>
      <c r="B17" s="138"/>
      <c r="C17" s="9"/>
      <c r="D17" s="73">
        <v>6600</v>
      </c>
      <c r="E17" s="67"/>
      <c r="G17" s="20"/>
      <c r="H17" s="21"/>
      <c r="I17" s="20"/>
      <c r="J17" s="145">
        <v>8000</v>
      </c>
      <c r="L17" s="145">
        <f>3*L14</f>
        <v>6600</v>
      </c>
    </row>
    <row r="18" spans="1:13" ht="15.75" x14ac:dyDescent="0.25">
      <c r="A18" s="136"/>
      <c r="B18" s="136"/>
      <c r="C18" s="17"/>
      <c r="D18" s="141"/>
      <c r="E18" s="21"/>
      <c r="G18" s="21"/>
      <c r="H18" s="21"/>
      <c r="I18" s="21"/>
      <c r="J18" s="145">
        <f>SUM(J15:J17)</f>
        <v>64000</v>
      </c>
      <c r="L18" s="145">
        <f t="shared" ref="L18" si="0">SUM(L15:L17)</f>
        <v>68650</v>
      </c>
    </row>
    <row r="19" spans="1:13" ht="15.75" x14ac:dyDescent="0.2">
      <c r="A19" s="15" t="s">
        <v>16</v>
      </c>
      <c r="B19" s="15"/>
      <c r="C19" s="4"/>
    </row>
    <row r="20" spans="1:13" x14ac:dyDescent="0.2">
      <c r="A20" s="11" t="s">
        <v>17</v>
      </c>
      <c r="B20" s="11"/>
      <c r="C20" s="4"/>
    </row>
    <row r="21" spans="1:13" ht="15.75" x14ac:dyDescent="0.25">
      <c r="A21" s="1">
        <v>1</v>
      </c>
      <c r="B21" s="15" t="s">
        <v>43</v>
      </c>
      <c r="C21" s="4"/>
      <c r="E21" s="85">
        <f>+J32</f>
        <v>-4050</v>
      </c>
      <c r="F21" s="6" t="s">
        <v>59</v>
      </c>
    </row>
    <row r="22" spans="1:13" ht="15.75" x14ac:dyDescent="0.25">
      <c r="A22" s="1">
        <v>2</v>
      </c>
      <c r="B22" s="15" t="s">
        <v>44</v>
      </c>
      <c r="C22" s="4"/>
      <c r="E22" s="85">
        <f>+J35</f>
        <v>-200</v>
      </c>
      <c r="F22" s="6" t="s">
        <v>59</v>
      </c>
    </row>
    <row r="23" spans="1:13" ht="15.75" x14ac:dyDescent="0.25">
      <c r="A23" s="1">
        <v>3</v>
      </c>
      <c r="B23" s="15" t="s">
        <v>45</v>
      </c>
      <c r="C23" s="4"/>
      <c r="E23" s="85">
        <f>+J41</f>
        <v>2200</v>
      </c>
      <c r="F23" s="6" t="s">
        <v>59</v>
      </c>
    </row>
    <row r="24" spans="1:13" ht="15.75" x14ac:dyDescent="0.25">
      <c r="A24" s="1">
        <v>4</v>
      </c>
      <c r="B24" s="15" t="s">
        <v>46</v>
      </c>
      <c r="C24" s="4"/>
      <c r="E24" s="85">
        <f>+J44</f>
        <v>-4000</v>
      </c>
      <c r="F24" s="6" t="s">
        <v>59</v>
      </c>
    </row>
    <row r="25" spans="1:13" ht="15.75" x14ac:dyDescent="0.25">
      <c r="A25" s="1">
        <v>5</v>
      </c>
      <c r="B25" s="15" t="s">
        <v>47</v>
      </c>
      <c r="C25" s="4"/>
      <c r="E25" s="85">
        <f>+J50</f>
        <v>2200</v>
      </c>
      <c r="F25" s="6" t="s">
        <v>59</v>
      </c>
    </row>
    <row r="26" spans="1:13" ht="15.75" x14ac:dyDescent="0.25">
      <c r="A26" s="1">
        <v>6</v>
      </c>
      <c r="B26" s="15" t="s">
        <v>48</v>
      </c>
      <c r="C26" s="4"/>
      <c r="E26" s="85">
        <f>+J53</f>
        <v>-800</v>
      </c>
      <c r="F26" s="6" t="s">
        <v>59</v>
      </c>
    </row>
    <row r="27" spans="1:13" ht="5.25" customHeight="1" thickBot="1" x14ac:dyDescent="0.3">
      <c r="A27" s="4"/>
      <c r="B27" s="4"/>
      <c r="C27" s="4"/>
      <c r="E27" s="7"/>
      <c r="F27" s="6"/>
      <c r="G27" s="6"/>
      <c r="H27" s="6"/>
      <c r="I27" s="6"/>
    </row>
    <row r="28" spans="1:13" ht="18" customHeight="1" x14ac:dyDescent="0.25">
      <c r="A28" s="37"/>
      <c r="B28" s="35"/>
      <c r="C28" s="86"/>
      <c r="D28" s="93" t="s">
        <v>5</v>
      </c>
      <c r="E28" s="94" t="s">
        <v>19</v>
      </c>
      <c r="F28" s="155" t="s">
        <v>22</v>
      </c>
      <c r="G28" s="157" t="s">
        <v>23</v>
      </c>
      <c r="H28" s="158"/>
      <c r="I28" s="158"/>
      <c r="J28" s="158"/>
      <c r="K28" s="158"/>
      <c r="L28" s="159"/>
      <c r="M28" s="129"/>
    </row>
    <row r="29" spans="1:13" ht="18.75" customHeight="1" thickBot="1" x14ac:dyDescent="0.3">
      <c r="A29" s="54"/>
      <c r="B29" s="55"/>
      <c r="C29" s="87"/>
      <c r="D29" s="95" t="s">
        <v>20</v>
      </c>
      <c r="E29" s="96" t="s">
        <v>21</v>
      </c>
      <c r="F29" s="156"/>
      <c r="G29" s="160"/>
      <c r="H29" s="161"/>
      <c r="I29" s="161"/>
      <c r="J29" s="161"/>
      <c r="K29" s="161"/>
      <c r="L29" s="162"/>
      <c r="M29" s="129"/>
    </row>
    <row r="30" spans="1:13" ht="20.25" x14ac:dyDescent="0.3">
      <c r="A30" s="38" t="s">
        <v>0</v>
      </c>
      <c r="B30" s="39"/>
      <c r="C30" s="88"/>
      <c r="D30" s="97"/>
      <c r="E30" s="98"/>
      <c r="F30" s="64"/>
      <c r="G30" s="17"/>
      <c r="H30" s="17"/>
      <c r="I30" s="17"/>
      <c r="J30" s="52"/>
      <c r="K30" s="52"/>
      <c r="L30" s="25"/>
      <c r="M30" s="129"/>
    </row>
    <row r="31" spans="1:13" ht="16.5" thickBot="1" x14ac:dyDescent="0.3">
      <c r="A31" s="40" t="s">
        <v>24</v>
      </c>
      <c r="B31" s="41"/>
      <c r="C31" s="90"/>
      <c r="D31" s="99">
        <f>+D13</f>
        <v>8100</v>
      </c>
      <c r="E31" s="100">
        <f>+F31/D31</f>
        <v>2.5</v>
      </c>
      <c r="F31" s="115">
        <f>+D15</f>
        <v>20250</v>
      </c>
      <c r="G31" s="74"/>
      <c r="H31" s="74"/>
      <c r="I31" s="74"/>
      <c r="J31" s="52"/>
      <c r="K31" s="52"/>
      <c r="L31" s="25"/>
      <c r="M31" s="148">
        <f>+E31*D31</f>
        <v>20250</v>
      </c>
    </row>
    <row r="32" spans="1:13" ht="16.5" thickBot="1" x14ac:dyDescent="0.3">
      <c r="A32" s="56"/>
      <c r="B32" s="57" t="s">
        <v>25</v>
      </c>
      <c r="C32" s="91"/>
      <c r="D32" s="99"/>
      <c r="E32" s="101"/>
      <c r="F32" s="115"/>
      <c r="G32" s="74"/>
      <c r="H32" s="124"/>
      <c r="I32" s="74"/>
      <c r="J32" s="47">
        <f>+F33-F31</f>
        <v>-4050</v>
      </c>
      <c r="K32" s="52"/>
      <c r="L32" s="26" t="s">
        <v>18</v>
      </c>
      <c r="M32" s="148">
        <f t="shared" ref="M32:M55" si="1">+E32*D32</f>
        <v>0</v>
      </c>
    </row>
    <row r="33" spans="1:13" ht="16.5" thickBot="1" x14ac:dyDescent="0.3">
      <c r="A33" s="40" t="s">
        <v>26</v>
      </c>
      <c r="B33" s="41"/>
      <c r="C33" s="90"/>
      <c r="D33" s="99">
        <f>+D31</f>
        <v>8100</v>
      </c>
      <c r="E33" s="100">
        <f>+E5</f>
        <v>2</v>
      </c>
      <c r="F33" s="115">
        <f>+E33*D33</f>
        <v>16200</v>
      </c>
      <c r="G33" s="74"/>
      <c r="H33" s="74"/>
      <c r="I33" s="74"/>
      <c r="J33" s="79"/>
      <c r="K33" s="52"/>
      <c r="L33" s="25"/>
      <c r="M33" s="148">
        <f t="shared" si="1"/>
        <v>16200</v>
      </c>
    </row>
    <row r="34" spans="1:13" ht="15.75" x14ac:dyDescent="0.25">
      <c r="A34" s="58"/>
      <c r="B34" s="57" t="s">
        <v>27</v>
      </c>
      <c r="C34" s="90"/>
      <c r="D34" s="102"/>
      <c r="E34" s="103"/>
      <c r="F34" s="116"/>
      <c r="G34" s="74"/>
      <c r="H34" s="126"/>
      <c r="I34" s="74"/>
      <c r="J34" s="52"/>
      <c r="K34" s="52"/>
      <c r="L34" s="25"/>
      <c r="M34" s="148">
        <f t="shared" si="1"/>
        <v>0</v>
      </c>
    </row>
    <row r="35" spans="1:13" ht="15.75" x14ac:dyDescent="0.25">
      <c r="A35" s="43" t="s">
        <v>41</v>
      </c>
      <c r="B35" s="44"/>
      <c r="C35" s="90">
        <f>+D5</f>
        <v>4</v>
      </c>
      <c r="D35" s="102"/>
      <c r="E35" s="103"/>
      <c r="F35" s="117"/>
      <c r="G35" s="74"/>
      <c r="H35" s="109"/>
      <c r="I35" s="74"/>
      <c r="J35" s="47">
        <f>+F37-F33</f>
        <v>-200</v>
      </c>
      <c r="K35" s="52"/>
      <c r="L35" s="26" t="s">
        <v>18</v>
      </c>
      <c r="M35" s="148">
        <f t="shared" si="1"/>
        <v>0</v>
      </c>
    </row>
    <row r="36" spans="1:13" ht="16.5" thickBot="1" x14ac:dyDescent="0.3">
      <c r="A36" s="43" t="s">
        <v>39</v>
      </c>
      <c r="B36" s="44"/>
      <c r="C36" s="92">
        <f>+D12</f>
        <v>2000</v>
      </c>
      <c r="D36" s="104"/>
      <c r="E36" s="105"/>
      <c r="F36" s="118"/>
      <c r="G36" s="75"/>
      <c r="H36" s="127"/>
      <c r="I36" s="75"/>
      <c r="J36" s="48"/>
      <c r="K36" s="52"/>
      <c r="L36" s="25"/>
      <c r="M36" s="148">
        <f t="shared" si="1"/>
        <v>0</v>
      </c>
    </row>
    <row r="37" spans="1:13" ht="16.5" thickBot="1" x14ac:dyDescent="0.3">
      <c r="A37" s="53" t="s">
        <v>29</v>
      </c>
      <c r="B37" s="36"/>
      <c r="C37" s="89"/>
      <c r="D37" s="106">
        <f>+C36*C35</f>
        <v>8000</v>
      </c>
      <c r="E37" s="107">
        <f>+E5</f>
        <v>2</v>
      </c>
      <c r="F37" s="119">
        <f>+E37*D37</f>
        <v>16000</v>
      </c>
      <c r="G37" s="76"/>
      <c r="H37" s="76"/>
      <c r="I37" s="76"/>
      <c r="J37" s="80"/>
      <c r="K37" s="55"/>
      <c r="L37" s="27"/>
      <c r="M37" s="148">
        <f t="shared" si="1"/>
        <v>16000</v>
      </c>
    </row>
    <row r="38" spans="1:13" ht="16.5" thickBot="1" x14ac:dyDescent="0.3">
      <c r="A38" s="29"/>
      <c r="B38" s="29"/>
      <c r="C38" s="30"/>
      <c r="D38" s="31"/>
      <c r="E38" s="32"/>
      <c r="F38" s="33"/>
      <c r="G38" s="33"/>
      <c r="H38" s="33"/>
      <c r="I38" s="33"/>
      <c r="J38" s="34"/>
      <c r="K38" s="28"/>
      <c r="M38" s="148">
        <f t="shared" si="1"/>
        <v>0</v>
      </c>
    </row>
    <row r="39" spans="1:13" ht="20.25" x14ac:dyDescent="0.3">
      <c r="A39" s="49" t="s">
        <v>1</v>
      </c>
      <c r="B39" s="50"/>
      <c r="C39" s="108"/>
      <c r="D39" s="110"/>
      <c r="E39" s="94"/>
      <c r="F39" s="120"/>
      <c r="G39" s="77"/>
      <c r="H39" s="77"/>
      <c r="I39" s="77"/>
      <c r="J39" s="81"/>
      <c r="L39" s="51"/>
      <c r="M39" s="148">
        <f t="shared" si="1"/>
        <v>0</v>
      </c>
    </row>
    <row r="40" spans="1:13" ht="16.5" thickBot="1" x14ac:dyDescent="0.3">
      <c r="A40" s="40" t="s">
        <v>30</v>
      </c>
      <c r="B40" s="41"/>
      <c r="C40" s="90"/>
      <c r="D40" s="99">
        <f>+D14</f>
        <v>2200</v>
      </c>
      <c r="E40" s="100">
        <f>+F40/D40</f>
        <v>19</v>
      </c>
      <c r="F40" s="115">
        <f>+D16</f>
        <v>41800</v>
      </c>
      <c r="G40" s="74"/>
      <c r="H40" s="74"/>
      <c r="I40" s="74"/>
      <c r="J40" s="48"/>
      <c r="L40" s="25"/>
      <c r="M40" s="148">
        <f t="shared" si="1"/>
        <v>41800</v>
      </c>
    </row>
    <row r="41" spans="1:13" ht="16.5" thickBot="1" x14ac:dyDescent="0.3">
      <c r="A41" s="42"/>
      <c r="B41" s="57" t="s">
        <v>31</v>
      </c>
      <c r="C41" s="91"/>
      <c r="D41" s="99"/>
      <c r="E41" s="101"/>
      <c r="F41" s="115"/>
      <c r="G41" s="74"/>
      <c r="H41" s="124"/>
      <c r="I41" s="74"/>
      <c r="J41" s="82">
        <f>+F42-F40</f>
        <v>2200</v>
      </c>
      <c r="L41" s="26" t="s">
        <v>18</v>
      </c>
      <c r="M41" s="148">
        <f t="shared" si="1"/>
        <v>0</v>
      </c>
    </row>
    <row r="42" spans="1:13" ht="16.5" thickBot="1" x14ac:dyDescent="0.3">
      <c r="A42" s="40" t="s">
        <v>32</v>
      </c>
      <c r="B42" s="41"/>
      <c r="C42" s="90"/>
      <c r="D42" s="99">
        <f>+D40</f>
        <v>2200</v>
      </c>
      <c r="E42" s="100">
        <f>+E6</f>
        <v>20</v>
      </c>
      <c r="F42" s="115">
        <f>+E42*D42</f>
        <v>44000</v>
      </c>
      <c r="G42" s="74"/>
      <c r="H42" s="74"/>
      <c r="I42" s="74"/>
      <c r="J42" s="83"/>
      <c r="L42" s="25"/>
      <c r="M42" s="148">
        <f t="shared" si="1"/>
        <v>44000</v>
      </c>
    </row>
    <row r="43" spans="1:13" ht="15.75" x14ac:dyDescent="0.25">
      <c r="A43" s="42"/>
      <c r="B43" s="57" t="s">
        <v>33</v>
      </c>
      <c r="C43" s="90"/>
      <c r="D43" s="102"/>
      <c r="E43" s="111"/>
      <c r="F43" s="117"/>
      <c r="G43" s="74"/>
      <c r="H43" s="126"/>
      <c r="I43" s="74"/>
      <c r="J43" s="52"/>
      <c r="L43" s="25"/>
      <c r="M43" s="148">
        <f t="shared" si="1"/>
        <v>0</v>
      </c>
    </row>
    <row r="44" spans="1:13" ht="15.75" x14ac:dyDescent="0.25">
      <c r="A44" s="46" t="s">
        <v>42</v>
      </c>
      <c r="B44" s="45"/>
      <c r="C44" s="90">
        <f>+D6</f>
        <v>1</v>
      </c>
      <c r="D44" s="102"/>
      <c r="E44" s="111"/>
      <c r="F44" s="117"/>
      <c r="G44" s="74"/>
      <c r="H44" s="109"/>
      <c r="I44" s="74"/>
      <c r="J44" s="82">
        <f>+F46-F42</f>
        <v>-4000</v>
      </c>
      <c r="L44" s="26" t="s">
        <v>18</v>
      </c>
      <c r="M44" s="148">
        <f t="shared" si="1"/>
        <v>0</v>
      </c>
    </row>
    <row r="45" spans="1:13" ht="16.5" thickBot="1" x14ac:dyDescent="0.3">
      <c r="A45" s="46" t="s">
        <v>40</v>
      </c>
      <c r="B45" s="45"/>
      <c r="C45" s="92">
        <f>+D12</f>
        <v>2000</v>
      </c>
      <c r="D45" s="104"/>
      <c r="E45" s="112"/>
      <c r="F45" s="118"/>
      <c r="G45" s="75"/>
      <c r="H45" s="127"/>
      <c r="I45" s="75"/>
      <c r="J45" s="48"/>
      <c r="L45" s="25"/>
      <c r="M45" s="148">
        <f t="shared" si="1"/>
        <v>0</v>
      </c>
    </row>
    <row r="46" spans="1:13" ht="16.5" thickBot="1" x14ac:dyDescent="0.3">
      <c r="A46" s="53" t="s">
        <v>36</v>
      </c>
      <c r="B46" s="36"/>
      <c r="C46" s="89"/>
      <c r="D46" s="113">
        <f>+C45*C44</f>
        <v>2000</v>
      </c>
      <c r="E46" s="114">
        <f>+E6</f>
        <v>20</v>
      </c>
      <c r="F46" s="119">
        <f>+E46*D46</f>
        <v>40000</v>
      </c>
      <c r="G46" s="76"/>
      <c r="H46" s="76"/>
      <c r="I46" s="76"/>
      <c r="J46" s="80"/>
      <c r="L46" s="27"/>
      <c r="M46" s="148">
        <f t="shared" si="1"/>
        <v>40000</v>
      </c>
    </row>
    <row r="47" spans="1:13" ht="16.5" thickBot="1" x14ac:dyDescent="0.3">
      <c r="A47" s="29"/>
      <c r="B47" s="29"/>
      <c r="C47" s="30"/>
      <c r="D47" s="31"/>
      <c r="E47" s="32"/>
      <c r="F47" s="33"/>
      <c r="G47" s="33"/>
      <c r="H47" s="33"/>
      <c r="I47" s="33"/>
      <c r="J47" s="34"/>
      <c r="K47" s="28"/>
      <c r="M47" s="148">
        <f t="shared" si="1"/>
        <v>0</v>
      </c>
    </row>
    <row r="48" spans="1:13" ht="20.25" x14ac:dyDescent="0.3">
      <c r="A48" s="49" t="s">
        <v>34</v>
      </c>
      <c r="B48" s="50"/>
      <c r="C48" s="108"/>
      <c r="D48" s="110"/>
      <c r="E48" s="94"/>
      <c r="F48" s="120"/>
      <c r="G48" s="77"/>
      <c r="H48" s="77"/>
      <c r="I48" s="77"/>
      <c r="J48" s="81"/>
      <c r="K48" s="35"/>
      <c r="L48" s="51"/>
      <c r="M48" s="148">
        <f t="shared" si="1"/>
        <v>0</v>
      </c>
    </row>
    <row r="49" spans="1:13" ht="16.5" thickBot="1" x14ac:dyDescent="0.3">
      <c r="A49" s="59" t="s">
        <v>30</v>
      </c>
      <c r="B49" s="60"/>
      <c r="C49" s="90"/>
      <c r="D49" s="99">
        <f>+D14</f>
        <v>2200</v>
      </c>
      <c r="E49" s="100">
        <v>3</v>
      </c>
      <c r="F49" s="115">
        <f>+D17</f>
        <v>6600</v>
      </c>
      <c r="G49" s="74"/>
      <c r="H49" s="74"/>
      <c r="I49" s="74"/>
      <c r="J49" s="48"/>
      <c r="K49" s="52"/>
      <c r="L49" s="25"/>
      <c r="M49" s="148">
        <f t="shared" si="1"/>
        <v>6600</v>
      </c>
    </row>
    <row r="50" spans="1:13" ht="16.5" thickBot="1" x14ac:dyDescent="0.3">
      <c r="A50" s="42"/>
      <c r="B50" s="57" t="s">
        <v>35</v>
      </c>
      <c r="C50" s="91"/>
      <c r="D50" s="99"/>
      <c r="E50" s="101"/>
      <c r="F50" s="115"/>
      <c r="G50" s="125"/>
      <c r="H50" s="124"/>
      <c r="I50" s="74"/>
      <c r="J50" s="82">
        <f>+F51-F49</f>
        <v>2200</v>
      </c>
      <c r="K50" s="52"/>
      <c r="L50" s="26" t="s">
        <v>18</v>
      </c>
      <c r="M50" s="148">
        <f t="shared" si="1"/>
        <v>0</v>
      </c>
    </row>
    <row r="51" spans="1:13" ht="16.5" thickBot="1" x14ac:dyDescent="0.3">
      <c r="A51" s="59" t="s">
        <v>32</v>
      </c>
      <c r="B51" s="60"/>
      <c r="C51" s="90"/>
      <c r="D51" s="99">
        <f>+D49</f>
        <v>2200</v>
      </c>
      <c r="E51" s="100">
        <f>+E7</f>
        <v>4</v>
      </c>
      <c r="F51" s="115">
        <f>+E51*D51</f>
        <v>8800</v>
      </c>
      <c r="G51" s="74"/>
      <c r="H51" s="74"/>
      <c r="I51" s="74"/>
      <c r="J51" s="83"/>
      <c r="K51" s="52"/>
      <c r="L51" s="25"/>
      <c r="M51" s="148">
        <f t="shared" si="1"/>
        <v>8800</v>
      </c>
    </row>
    <row r="52" spans="1:13" ht="15.75" x14ac:dyDescent="0.25">
      <c r="A52" s="42"/>
      <c r="B52" s="57" t="s">
        <v>37</v>
      </c>
      <c r="C52" s="90"/>
      <c r="D52" s="102"/>
      <c r="E52" s="111"/>
      <c r="F52" s="117"/>
      <c r="G52" s="74"/>
      <c r="H52" s="126"/>
      <c r="I52" s="78"/>
      <c r="J52" s="52"/>
      <c r="K52" s="52"/>
      <c r="L52" s="25"/>
      <c r="M52" s="148">
        <f t="shared" si="1"/>
        <v>0</v>
      </c>
    </row>
    <row r="53" spans="1:13" ht="15.75" x14ac:dyDescent="0.25">
      <c r="A53" s="43" t="s">
        <v>42</v>
      </c>
      <c r="B53" s="44"/>
      <c r="C53" s="90">
        <f>+D7</f>
        <v>1</v>
      </c>
      <c r="D53" s="102"/>
      <c r="E53" s="111"/>
      <c r="F53" s="117"/>
      <c r="G53" s="74"/>
      <c r="H53" s="109"/>
      <c r="I53" s="78"/>
      <c r="J53" s="82">
        <f>+F55-F51</f>
        <v>-800</v>
      </c>
      <c r="K53" s="52"/>
      <c r="L53" s="26" t="s">
        <v>18</v>
      </c>
      <c r="M53" s="148">
        <f t="shared" si="1"/>
        <v>0</v>
      </c>
    </row>
    <row r="54" spans="1:13" ht="16.5" thickBot="1" x14ac:dyDescent="0.3">
      <c r="A54" s="43" t="s">
        <v>28</v>
      </c>
      <c r="B54" s="44"/>
      <c r="C54" s="92">
        <f>+D12</f>
        <v>2000</v>
      </c>
      <c r="D54" s="104"/>
      <c r="E54" s="112"/>
      <c r="F54" s="118"/>
      <c r="G54" s="75"/>
      <c r="H54" s="127"/>
      <c r="I54" s="84"/>
      <c r="J54" s="48"/>
      <c r="K54" s="52"/>
      <c r="L54" s="25"/>
      <c r="M54" s="148">
        <f t="shared" si="1"/>
        <v>0</v>
      </c>
    </row>
    <row r="55" spans="1:13" ht="16.5" thickBot="1" x14ac:dyDescent="0.3">
      <c r="A55" s="121" t="s">
        <v>36</v>
      </c>
      <c r="B55" s="36"/>
      <c r="C55" s="89"/>
      <c r="D55" s="113">
        <f>+C54*C53</f>
        <v>2000</v>
      </c>
      <c r="E55" s="114">
        <f>+E7</f>
        <v>4</v>
      </c>
      <c r="F55" s="119">
        <f>+E55*D55</f>
        <v>8000</v>
      </c>
      <c r="G55" s="76"/>
      <c r="H55" s="76"/>
      <c r="I55" s="76"/>
      <c r="J55" s="80"/>
      <c r="K55" s="55"/>
      <c r="L55" s="27"/>
      <c r="M55" s="148">
        <f t="shared" si="1"/>
        <v>8000</v>
      </c>
    </row>
  </sheetData>
  <mergeCells count="4">
    <mergeCell ref="C3:D3"/>
    <mergeCell ref="C4:D4"/>
    <mergeCell ref="F28:F29"/>
    <mergeCell ref="G28:L29"/>
  </mergeCells>
  <pageMargins left="0.8" right="0.5" top="0.7" bottom="0.6" header="0.4" footer="0.3"/>
  <pageSetup scale="77" orientation="portrait" r:id="rId1"/>
  <headerFooter>
    <oddHeader>&amp;L&amp;A&amp;C&amp;F&amp;RPage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Problem</vt:lpstr>
      <vt:lpstr>2. Solution</vt:lpstr>
      <vt:lpstr>'1. Problem'!Print_Area</vt:lpstr>
      <vt:lpstr>'2. Solution'!Print_Area</vt:lpstr>
    </vt:vector>
  </TitlesOfParts>
  <Company>UNC Charlotte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Godfrey</dc:creator>
  <cp:lastModifiedBy>HowardGodfrey</cp:lastModifiedBy>
  <cp:lastPrinted>2013-04-09T14:20:20Z</cp:lastPrinted>
  <dcterms:created xsi:type="dcterms:W3CDTF">1996-08-05T02:01:28Z</dcterms:created>
  <dcterms:modified xsi:type="dcterms:W3CDTF">2013-04-14T19:57:33Z</dcterms:modified>
</cp:coreProperties>
</file>