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wardGodfrey\Documents\0A  ACCT-2122-2016-PP-Exercises---Feb-8-2016\1.3 Sample LECTURE Problems\"/>
    </mc:Choice>
  </mc:AlternateContent>
  <bookViews>
    <workbookView xWindow="60" yWindow="255" windowWidth="21750" windowHeight="12675"/>
  </bookViews>
  <sheets>
    <sheet name="Chp-05-Cost-Volume-Profit-PRB" sheetId="35" r:id="rId1"/>
    <sheet name="Chp-05-C-V-P-SOL" sheetId="39" r:id="rId2"/>
  </sheets>
  <definedNames>
    <definedName name="_Hlk78205594" localSheetId="0">'Chp-05-Cost-Volume-Profit-PRB'!#REF!</definedName>
    <definedName name="_xlnm.Print_Area" localSheetId="0">'Chp-05-Cost-Volume-Profit-PRB'!$A$1:$K$59</definedName>
    <definedName name="_xlnm.Print_Area" localSheetId="1">'Chp-05-C-V-P-SOL'!$A$1:$F$85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I3" i="35" l="1"/>
  <c r="D81" i="39"/>
  <c r="D69" i="39"/>
  <c r="D71" i="39" s="1"/>
  <c r="D64" i="39"/>
  <c r="E50" i="39"/>
  <c r="E51" i="39" s="1"/>
  <c r="D4" i="39"/>
  <c r="D5" i="39" s="1"/>
  <c r="D7" i="39" s="1"/>
  <c r="E39" i="39"/>
  <c r="D39" i="39"/>
  <c r="E37" i="39"/>
  <c r="D37" i="39"/>
  <c r="D28" i="39"/>
  <c r="D30" i="39" s="1"/>
  <c r="D32" i="39" s="1"/>
  <c r="D22" i="39"/>
  <c r="D24" i="39"/>
  <c r="E17" i="39"/>
  <c r="D16" i="39"/>
  <c r="D18" i="39" s="1"/>
  <c r="E15" i="39"/>
  <c r="E14" i="39"/>
  <c r="E16" i="39" s="1"/>
  <c r="E18" i="39" l="1"/>
  <c r="E41" i="39"/>
  <c r="D41" i="39"/>
  <c r="E54" i="39"/>
  <c r="D62" i="39"/>
  <c r="D63" i="39" s="1"/>
  <c r="D65" i="39" s="1"/>
  <c r="D82" i="39"/>
  <c r="D83" i="39" s="1"/>
  <c r="D84" i="39" s="1"/>
  <c r="D72" i="39"/>
  <c r="D73" i="39" s="1"/>
  <c r="D74" i="39" s="1"/>
</calcChain>
</file>

<file path=xl/sharedStrings.xml><?xml version="1.0" encoding="utf-8"?>
<sst xmlns="http://schemas.openxmlformats.org/spreadsheetml/2006/main" count="161" uniqueCount="105">
  <si>
    <t>B</t>
  </si>
  <si>
    <t>A</t>
  </si>
  <si>
    <t>a.</t>
  </si>
  <si>
    <t>b.</t>
  </si>
  <si>
    <t>c.</t>
  </si>
  <si>
    <t>d.</t>
  </si>
  <si>
    <t>Variable costs</t>
  </si>
  <si>
    <t>Fixed Costs</t>
  </si>
  <si>
    <t>Selling price per unit</t>
  </si>
  <si>
    <t>Sales</t>
  </si>
  <si>
    <t>C</t>
  </si>
  <si>
    <t>Fixed costs</t>
  </si>
  <si>
    <t>No</t>
  </si>
  <si>
    <t>Ans</t>
  </si>
  <si>
    <t>Explanation</t>
  </si>
  <si>
    <t>D</t>
  </si>
  <si>
    <t xml:space="preserve">At breakeven point of 400 units sold, </t>
  </si>
  <si>
    <t xml:space="preserve">variable costs were $800 and fixed costs were $600.  </t>
  </si>
  <si>
    <t>What will the 401st unit sold contribute to profit before income taxes?</t>
  </si>
  <si>
    <t xml:space="preserve">a. $0   b. 0.50    c.  $1.00   d. $1.50 </t>
  </si>
  <si>
    <t>Units sold</t>
  </si>
  <si>
    <t>Gross Margin</t>
  </si>
  <si>
    <t>Net Income</t>
  </si>
  <si>
    <t>Desired profit</t>
  </si>
  <si>
    <t>Total Contribution needed</t>
  </si>
  <si>
    <t>Contribution per unit</t>
  </si>
  <si>
    <t>Sales required (in units)</t>
  </si>
  <si>
    <t>After tax goal</t>
  </si>
  <si>
    <t>1-tax rate</t>
  </si>
  <si>
    <t>Before Tax Profit Goal</t>
  </si>
  <si>
    <t>Current</t>
  </si>
  <si>
    <t>Future</t>
  </si>
  <si>
    <t>Unit sales</t>
  </si>
  <si>
    <t>Variable Costs per unit</t>
  </si>
  <si>
    <t>Expected sales</t>
  </si>
  <si>
    <t>Contribution</t>
  </si>
  <si>
    <t>Contribution margin</t>
  </si>
  <si>
    <t>Fixed expenses</t>
  </si>
  <si>
    <t>Use the following data for the next four questions:</t>
  </si>
  <si>
    <t>Unit selling price</t>
  </si>
  <si>
    <t xml:space="preserve">Variable costs per unit  </t>
  </si>
  <si>
    <t>Direct materials</t>
  </si>
  <si>
    <t>Direct labor</t>
  </si>
  <si>
    <t>Variable manufacturing overhead</t>
  </si>
  <si>
    <t>Variable selling &amp; admin. expense</t>
  </si>
  <si>
    <t>Variable costs per unit sold</t>
  </si>
  <si>
    <t>Contribution Margin</t>
  </si>
  <si>
    <t>Total fixed costs per year</t>
  </si>
  <si>
    <t>Estimated sales volume for year in units</t>
  </si>
  <si>
    <t>Breakeven</t>
  </si>
  <si>
    <t>(All production is sold.)</t>
  </si>
  <si>
    <t>The break-even volume in units is:</t>
  </si>
  <si>
    <t xml:space="preserve">a. 6,000    b. 7,500    c. 9,000    d. 12,000  </t>
  </si>
  <si>
    <t xml:space="preserve">a. $60,000     b. $240,000    c. $150,000    d. $120,000   e. none of these.   </t>
  </si>
  <si>
    <t>Units Sold</t>
  </si>
  <si>
    <t>Contribution margin per unit</t>
  </si>
  <si>
    <t>Total contribution</t>
  </si>
  <si>
    <t>The volume (sales dollars) needed to yield a net income of $60,000 is:</t>
  </si>
  <si>
    <t xml:space="preserve">a. $750,000    b. $600,000    c. $500,000    d. $480,000.   </t>
  </si>
  <si>
    <t>Sales required (in dollars)</t>
  </si>
  <si>
    <t>Assume the original data. Yearly fixed costs are increased $30,000.</t>
  </si>
  <si>
    <t xml:space="preserve"> The volume in terms of sales dollars needed to break even is:</t>
  </si>
  <si>
    <t xml:space="preserve">a. $450,000     b. $500,000     c. $600,000    d. $675,000.  </t>
  </si>
  <si>
    <t>Additional fixed costs</t>
  </si>
  <si>
    <t>Total</t>
  </si>
  <si>
    <t xml:space="preserve">How many tubes of Super Glue must be sold each month for the Super Glue Company </t>
  </si>
  <si>
    <t>to have a monthly income (before income taxes) of $60,000?</t>
  </si>
  <si>
    <t>What is the amount of break-even sales?</t>
  </si>
  <si>
    <t>Variable selling and administrative expense</t>
  </si>
  <si>
    <t>Estimated sales  volume for the year</t>
  </si>
  <si>
    <t>12,000 units</t>
  </si>
  <si>
    <t>(All production is sold i.e. no ending inventories.)</t>
  </si>
  <si>
    <t>a. 6,000    b. 7,500    c. 9,000    d. 12,000   e.  Other.</t>
  </si>
  <si>
    <t xml:space="preserve">a. $60,000     b. $40,000    c. $50,000    d. $20,000   e. $0. </t>
  </si>
  <si>
    <t>a. $750,000    b. $600,000    c. $500,000    d. $480,000.   e. $0.</t>
  </si>
  <si>
    <t>a. $450,000     b. $500,000     c. $600,000    d. $675,000.  e. Other.</t>
  </si>
  <si>
    <t>-----------------</t>
  </si>
  <si>
    <t>A study disclosed that the unit selling price could be increased by 20%, with an expected</t>
  </si>
  <si>
    <t xml:space="preserve"> its annual forecast, what should be the operating income from product A?</t>
  </si>
  <si>
    <t xml:space="preserve"> volume decrease of only 10%.  Assuming that Kern incorporates these changes in</t>
  </si>
  <si>
    <t xml:space="preserve"> $30,000, the volume in terms of sales dollars needed to break even is:</t>
  </si>
  <si>
    <t>Production level will equal sales.</t>
  </si>
  <si>
    <t xml:space="preserve">Costs are linear and continuous over the relevant range.   </t>
  </si>
  <si>
    <t xml:space="preserve">Some costs vary inversely with volume.  </t>
  </si>
  <si>
    <t xml:space="preserve">Unit price will remain fixed.        </t>
  </si>
  <si>
    <t xml:space="preserve"> were $600. What is the contribution to profit before income taxes on the 401st unit sold?</t>
  </si>
  <si>
    <t>With sales volume of 14,000 units, the net income to be realized will be</t>
  </si>
  <si>
    <t>At breakeven point of 400 units sold, variable costs were $800 &amp; fixed costs</t>
  </si>
  <si>
    <t>Kern Company prepared the following forecast for product A for the year:</t>
  </si>
  <si>
    <t xml:space="preserve">Assume sales volume of 14,000 units. Net income will be </t>
  </si>
  <si>
    <t>Sales (in dollars) needed to have net income (before taxes) of $60,000 is:</t>
  </si>
  <si>
    <t>Assume the original data. If the yearly fixed costs are increased</t>
  </si>
  <si>
    <t xml:space="preserve">Cost-volume-profit analysis for a breakeven chart does not assume that </t>
  </si>
  <si>
    <t xml:space="preserve"> </t>
  </si>
  <si>
    <t xml:space="preserve">Fixed expenses of producing Super Glue are $40,000 per month.  </t>
  </si>
  <si>
    <t xml:space="preserve">Super Glue sells for $2.00 per tube and has variable expenses of $1.50 per tube.  </t>
  </si>
  <si>
    <t xml:space="preserve">Better Glue sells for $2.00 per tube and has variable expenses of $1.50 per tube. Fixed </t>
  </si>
  <si>
    <t>expenses of producing Better Glue are $100,000 per month.  Better Glue is in the</t>
  </si>
  <si>
    <t>Better Glue Company to have a monthly income (after income taxes) of $50,000?</t>
  </si>
  <si>
    <t xml:space="preserve">50% income tax bracket. How many tubes of Better Glue must be sold each month for </t>
  </si>
  <si>
    <t>Chapter 5. Cost-Volume-profit - The first five cases are independent.</t>
  </si>
  <si>
    <t>Break-even in sales dollars</t>
  </si>
  <si>
    <t>Sales revenue</t>
  </si>
  <si>
    <t>Marlin Co. will add a new product, based on this data. Selling Price = $100 per unit.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</si>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</sst>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_);[Red]\(&quot;$&quot;#,##0.0\)"/>
  </numFmts>
  <fonts count="20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12"/>
      <name val="Century Schoolbook"/>
      <family val="1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Century Schoolbook"/>
      <family val="1"/>
    </font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b/>
      <sz val="12"/>
      <color rgb="FF8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name val="Calibri"/>
      <family val="2"/>
      <scheme val="minor"/>
    </font>
    <font>
      <u val="singleAccounting"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4" fillId="0" borderId="0"/>
    <xf numFmtId="0" fontId="8" fillId="0" borderId="0"/>
    <xf numFmtId="0" fontId="5" fillId="0" borderId="0"/>
    <xf numFmtId="0" fontId="3" fillId="0" borderId="0"/>
    <xf numFmtId="0" fontId="5" fillId="0" borderId="0"/>
    <xf numFmtId="0" fontId="9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18" applyFont="1"/>
    <xf numFmtId="0" fontId="8" fillId="0" borderId="0" xfId="18"/>
    <xf numFmtId="0" fontId="6" fillId="0" borderId="0" xfId="20" applyFont="1" applyAlignment="1">
      <alignment horizontal="center"/>
    </xf>
    <xf numFmtId="0" fontId="11" fillId="0" borderId="0" xfId="20" applyFont="1" applyAlignment="1">
      <alignment horizontal="left" indent="1"/>
    </xf>
    <xf numFmtId="0" fontId="5" fillId="0" borderId="0" xfId="20" applyFont="1"/>
    <xf numFmtId="0" fontId="2" fillId="0" borderId="0" xfId="20" applyFont="1"/>
    <xf numFmtId="0" fontId="3" fillId="0" borderId="0" xfId="20" applyFont="1"/>
    <xf numFmtId="0" fontId="5" fillId="0" borderId="0" xfId="20" applyFont="1" applyAlignment="1">
      <alignment horizontal="left"/>
    </xf>
    <xf numFmtId="0" fontId="5" fillId="0" borderId="0" xfId="20" applyFont="1" applyAlignment="1">
      <alignment horizontal="left" indent="1"/>
    </xf>
    <xf numFmtId="164" fontId="5" fillId="0" borderId="0" xfId="7" applyNumberFormat="1" applyFont="1" applyBorder="1"/>
    <xf numFmtId="165" fontId="5" fillId="0" borderId="0" xfId="15" applyNumberFormat="1" applyFont="1"/>
    <xf numFmtId="165" fontId="5" fillId="0" borderId="0" xfId="15" applyNumberFormat="1" applyFont="1" applyBorder="1" applyAlignment="1">
      <alignment horizontal="left"/>
    </xf>
    <xf numFmtId="9" fontId="5" fillId="0" borderId="0" xfId="28" applyFont="1"/>
    <xf numFmtId="0" fontId="5" fillId="0" borderId="0" xfId="20" applyFont="1" applyAlignment="1">
      <alignment horizontal="left" indent="3"/>
    </xf>
    <xf numFmtId="3" fontId="5" fillId="0" borderId="0" xfId="20" applyNumberFormat="1" applyFont="1" applyAlignment="1">
      <alignment horizontal="left" indent="2"/>
    </xf>
    <xf numFmtId="0" fontId="6" fillId="0" borderId="0" xfId="20" quotePrefix="1" applyFont="1" applyAlignment="1">
      <alignment horizontal="center"/>
    </xf>
    <xf numFmtId="164" fontId="5" fillId="0" borderId="0" xfId="7" applyNumberFormat="1" applyFont="1"/>
    <xf numFmtId="165" fontId="5" fillId="0" borderId="0" xfId="15" applyNumberFormat="1" applyFont="1" applyBorder="1"/>
    <xf numFmtId="6" fontId="5" fillId="0" borderId="0" xfId="20" applyNumberFormat="1" applyFont="1" applyBorder="1"/>
    <xf numFmtId="0" fontId="3" fillId="0" borderId="0" xfId="20"/>
    <xf numFmtId="0" fontId="2" fillId="0" borderId="0" xfId="0" applyFont="1" applyBorder="1"/>
    <xf numFmtId="0" fontId="11" fillId="0" borderId="1" xfId="20" applyFont="1" applyBorder="1"/>
    <xf numFmtId="0" fontId="5" fillId="0" borderId="2" xfId="20" applyFont="1" applyBorder="1"/>
    <xf numFmtId="0" fontId="5" fillId="0" borderId="3" xfId="20" applyFont="1" applyBorder="1"/>
    <xf numFmtId="0" fontId="5" fillId="0" borderId="4" xfId="20" applyFont="1" applyBorder="1" applyAlignment="1">
      <alignment horizontal="left" indent="2"/>
    </xf>
    <xf numFmtId="0" fontId="5" fillId="0" borderId="0" xfId="20" applyFont="1" applyBorder="1"/>
    <xf numFmtId="6" fontId="5" fillId="0" borderId="5" xfId="20" applyNumberFormat="1" applyFont="1" applyBorder="1" applyAlignment="1">
      <alignment horizontal="left" indent="2"/>
    </xf>
    <xf numFmtId="0" fontId="5" fillId="0" borderId="5" xfId="20" applyFont="1" applyBorder="1"/>
    <xf numFmtId="0" fontId="5" fillId="0" borderId="4" xfId="20" applyFont="1" applyBorder="1" applyAlignment="1">
      <alignment horizontal="left" indent="3"/>
    </xf>
    <xf numFmtId="6" fontId="11" fillId="2" borderId="5" xfId="20" applyNumberFormat="1" applyFont="1" applyFill="1" applyBorder="1" applyAlignment="1">
      <alignment horizontal="center"/>
    </xf>
    <xf numFmtId="3" fontId="5" fillId="0" borderId="5" xfId="20" applyNumberFormat="1" applyFont="1" applyBorder="1" applyAlignment="1">
      <alignment horizontal="left" indent="2"/>
    </xf>
    <xf numFmtId="3" fontId="11" fillId="2" borderId="5" xfId="20" applyNumberFormat="1" applyFont="1" applyFill="1" applyBorder="1" applyAlignment="1">
      <alignment horizontal="left" indent="2"/>
    </xf>
    <xf numFmtId="0" fontId="5" fillId="0" borderId="6" xfId="20" quotePrefix="1" applyFont="1" applyBorder="1" applyAlignment="1">
      <alignment horizontal="left" indent="2"/>
    </xf>
    <xf numFmtId="3" fontId="5" fillId="0" borderId="7" xfId="20" applyNumberFormat="1" applyFont="1" applyBorder="1" applyAlignment="1">
      <alignment horizontal="left" indent="2"/>
    </xf>
    <xf numFmtId="0" fontId="5" fillId="0" borderId="8" xfId="20" applyFont="1" applyBorder="1"/>
    <xf numFmtId="0" fontId="5" fillId="0" borderId="5" xfId="20" applyFont="1" applyBorder="1" applyAlignment="1">
      <alignment horizontal="right" indent="3"/>
    </xf>
    <xf numFmtId="0" fontId="5" fillId="0" borderId="9" xfId="20" applyFont="1" applyBorder="1" applyAlignment="1">
      <alignment horizontal="right" indent="3"/>
    </xf>
    <xf numFmtId="0" fontId="6" fillId="2" borderId="0" xfId="20" applyFont="1" applyFill="1" applyAlignment="1">
      <alignment horizontal="center"/>
    </xf>
    <xf numFmtId="0" fontId="5" fillId="0" borderId="13" xfId="20" applyFont="1" applyBorder="1" applyAlignment="1">
      <alignment horizontal="left" indent="1"/>
    </xf>
    <xf numFmtId="0" fontId="5" fillId="0" borderId="14" xfId="20" applyFont="1" applyBorder="1" applyAlignment="1">
      <alignment horizontal="left" indent="1"/>
    </xf>
    <xf numFmtId="6" fontId="5" fillId="0" borderId="15" xfId="20" applyNumberFormat="1" applyFont="1" applyBorder="1"/>
    <xf numFmtId="8" fontId="5" fillId="0" borderId="11" xfId="20" applyNumberFormat="1" applyFont="1" applyBorder="1"/>
    <xf numFmtId="0" fontId="5" fillId="0" borderId="16" xfId="20" applyFont="1" applyBorder="1" applyAlignment="1">
      <alignment horizontal="left" indent="1"/>
    </xf>
    <xf numFmtId="6" fontId="5" fillId="0" borderId="17" xfId="20" applyNumberFormat="1" applyFont="1" applyBorder="1"/>
    <xf numFmtId="8" fontId="5" fillId="0" borderId="18" xfId="20" applyNumberFormat="1" applyFont="1" applyBorder="1"/>
    <xf numFmtId="0" fontId="3" fillId="0" borderId="19" xfId="20" applyFont="1" applyBorder="1"/>
    <xf numFmtId="0" fontId="11" fillId="0" borderId="20" xfId="20" applyFont="1" applyBorder="1" applyAlignment="1">
      <alignment horizontal="left"/>
    </xf>
    <xf numFmtId="37" fontId="11" fillId="0" borderId="21" xfId="20" applyNumberFormat="1" applyFont="1" applyBorder="1"/>
    <xf numFmtId="8" fontId="11" fillId="2" borderId="18" xfId="20" applyNumberFormat="1" applyFont="1" applyFill="1" applyBorder="1"/>
    <xf numFmtId="0" fontId="11" fillId="0" borderId="14" xfId="20" applyFont="1" applyBorder="1" applyAlignment="1">
      <alignment horizontal="left" indent="1"/>
    </xf>
    <xf numFmtId="6" fontId="11" fillId="0" borderId="22" xfId="20" applyNumberFormat="1" applyFont="1" applyBorder="1"/>
    <xf numFmtId="166" fontId="11" fillId="0" borderId="23" xfId="20" applyNumberFormat="1" applyFont="1" applyBorder="1"/>
    <xf numFmtId="0" fontId="5" fillId="0" borderId="24" xfId="20" applyFont="1" applyBorder="1" applyAlignment="1">
      <alignment horizontal="left" indent="1"/>
    </xf>
    <xf numFmtId="6" fontId="5" fillId="0" borderId="10" xfId="20" applyNumberFormat="1" applyFont="1" applyBorder="1"/>
    <xf numFmtId="6" fontId="5" fillId="0" borderId="18" xfId="20" applyNumberFormat="1" applyFont="1" applyBorder="1"/>
    <xf numFmtId="164" fontId="5" fillId="0" borderId="11" xfId="7" applyNumberFormat="1" applyFont="1" applyBorder="1"/>
    <xf numFmtId="164" fontId="11" fillId="2" borderId="23" xfId="7" applyNumberFormat="1" applyFont="1" applyFill="1" applyBorder="1"/>
    <xf numFmtId="164" fontId="5" fillId="0" borderId="10" xfId="7" applyNumberFormat="1" applyFont="1" applyBorder="1"/>
    <xf numFmtId="0" fontId="5" fillId="0" borderId="13" xfId="20" quotePrefix="1" applyFont="1" applyBorder="1" applyAlignment="1">
      <alignment horizontal="left" indent="1"/>
    </xf>
    <xf numFmtId="9" fontId="5" fillId="0" borderId="12" xfId="28" applyFont="1" applyBorder="1"/>
    <xf numFmtId="164" fontId="5" fillId="0" borderId="18" xfId="7" applyNumberFormat="1" applyFont="1" applyBorder="1"/>
    <xf numFmtId="9" fontId="5" fillId="0" borderId="11" xfId="28" applyFont="1" applyBorder="1"/>
    <xf numFmtId="164" fontId="5" fillId="0" borderId="18" xfId="20" applyNumberFormat="1" applyFont="1" applyBorder="1"/>
    <xf numFmtId="6" fontId="5" fillId="0" borderId="11" xfId="20" applyNumberFormat="1" applyFont="1" applyBorder="1"/>
    <xf numFmtId="6" fontId="5" fillId="0" borderId="10" xfId="15" applyNumberFormat="1" applyFont="1" applyBorder="1"/>
    <xf numFmtId="6" fontId="5" fillId="0" borderId="15" xfId="15" applyNumberFormat="1" applyFont="1" applyBorder="1" applyAlignment="1">
      <alignment horizontal="right"/>
    </xf>
    <xf numFmtId="0" fontId="11" fillId="0" borderId="24" xfId="20" applyFont="1" applyBorder="1" applyAlignment="1">
      <alignment horizontal="left" indent="1"/>
    </xf>
    <xf numFmtId="6" fontId="11" fillId="0" borderId="25" xfId="15" applyNumberFormat="1" applyFont="1" applyBorder="1"/>
    <xf numFmtId="6" fontId="11" fillId="0" borderId="10" xfId="15" applyNumberFormat="1" applyFont="1" applyBorder="1"/>
    <xf numFmtId="0" fontId="11" fillId="0" borderId="13" xfId="20" applyFont="1" applyBorder="1" applyAlignment="1">
      <alignment horizontal="left" indent="1"/>
    </xf>
    <xf numFmtId="6" fontId="5" fillId="0" borderId="17" xfId="15" applyNumberFormat="1" applyFont="1" applyBorder="1" applyAlignment="1">
      <alignment horizontal="right"/>
    </xf>
    <xf numFmtId="6" fontId="5" fillId="0" borderId="18" xfId="15" applyNumberFormat="1" applyFont="1" applyBorder="1" applyAlignment="1">
      <alignment horizontal="right"/>
    </xf>
    <xf numFmtId="164" fontId="11" fillId="0" borderId="15" xfId="7" applyNumberFormat="1" applyFont="1" applyBorder="1"/>
    <xf numFmtId="164" fontId="11" fillId="0" borderId="11" xfId="7" applyNumberFormat="1" applyFont="1" applyBorder="1"/>
    <xf numFmtId="6" fontId="5" fillId="0" borderId="11" xfId="15" applyNumberFormat="1" applyFont="1" applyBorder="1" applyAlignment="1">
      <alignment horizontal="right"/>
    </xf>
    <xf numFmtId="6" fontId="5" fillId="0" borderId="15" xfId="20" applyNumberFormat="1" applyFont="1" applyBorder="1" applyAlignment="1">
      <alignment horizontal="right"/>
    </xf>
    <xf numFmtId="6" fontId="5" fillId="0" borderId="11" xfId="20" applyNumberFormat="1" applyFont="1" applyBorder="1" applyAlignment="1">
      <alignment horizontal="right"/>
    </xf>
    <xf numFmtId="6" fontId="11" fillId="0" borderId="22" xfId="15" applyNumberFormat="1" applyFont="1" applyBorder="1" applyAlignment="1">
      <alignment horizontal="right"/>
    </xf>
    <xf numFmtId="6" fontId="11" fillId="2" borderId="23" xfId="15" applyNumberFormat="1" applyFont="1" applyFill="1" applyBorder="1" applyAlignment="1">
      <alignment horizontal="right"/>
    </xf>
    <xf numFmtId="165" fontId="5" fillId="0" borderId="10" xfId="15" applyNumberFormat="1" applyFont="1" applyBorder="1"/>
    <xf numFmtId="165" fontId="5" fillId="0" borderId="18" xfId="15" applyNumberFormat="1" applyFont="1" applyBorder="1"/>
    <xf numFmtId="165" fontId="5" fillId="0" borderId="11" xfId="15" applyNumberFormat="1" applyFont="1" applyBorder="1"/>
    <xf numFmtId="165" fontId="11" fillId="2" borderId="23" xfId="15" applyNumberFormat="1" applyFont="1" applyFill="1" applyBorder="1"/>
    <xf numFmtId="5" fontId="11" fillId="2" borderId="23" xfId="15" applyNumberFormat="1" applyFont="1" applyFill="1" applyBorder="1"/>
    <xf numFmtId="6" fontId="11" fillId="0" borderId="11" xfId="20" applyNumberFormat="1" applyFont="1" applyBorder="1"/>
    <xf numFmtId="6" fontId="11" fillId="0" borderId="11" xfId="15" applyNumberFormat="1" applyFont="1" applyBorder="1"/>
    <xf numFmtId="6" fontId="5" fillId="0" borderId="18" xfId="15" applyNumberFormat="1" applyFont="1" applyBorder="1"/>
    <xf numFmtId="6" fontId="5" fillId="0" borderId="11" xfId="15" applyNumberFormat="1" applyFont="1" applyBorder="1"/>
    <xf numFmtId="0" fontId="5" fillId="0" borderId="26" xfId="20" applyFont="1" applyBorder="1" applyAlignment="1">
      <alignment horizontal="left" indent="1"/>
    </xf>
    <xf numFmtId="164" fontId="11" fillId="0" borderId="27" xfId="7" applyNumberFormat="1" applyFont="1" applyBorder="1" applyAlignment="1">
      <alignment horizontal="center"/>
    </xf>
    <xf numFmtId="164" fontId="11" fillId="0" borderId="21" xfId="7" applyNumberFormat="1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4" fillId="0" borderId="0" xfId="18" applyFont="1" applyBorder="1"/>
    <xf numFmtId="0" fontId="14" fillId="0" borderId="0" xfId="0" applyFont="1" applyBorder="1"/>
    <xf numFmtId="0" fontId="15" fillId="0" borderId="0" xfId="18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18" applyFont="1" applyBorder="1" applyAlignment="1">
      <alignment vertical="center"/>
    </xf>
    <xf numFmtId="0" fontId="14" fillId="0" borderId="0" xfId="18" applyFont="1" applyBorder="1" applyAlignment="1">
      <alignment vertical="center"/>
    </xf>
    <xf numFmtId="0" fontId="16" fillId="0" borderId="0" xfId="18" applyFont="1" applyBorder="1"/>
    <xf numFmtId="6" fontId="14" fillId="0" borderId="10" xfId="0" applyNumberFormat="1" applyFont="1" applyBorder="1" applyAlignment="1">
      <alignment horizontal="right" vertical="center" wrapText="1"/>
    </xf>
    <xf numFmtId="5" fontId="17" fillId="0" borderId="0" xfId="9" applyNumberFormat="1" applyFont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8" fillId="0" borderId="0" xfId="18" applyFont="1" applyBorder="1" applyAlignment="1">
      <alignment vertical="center"/>
    </xf>
    <xf numFmtId="3" fontId="14" fillId="0" borderId="12" xfId="0" applyNumberFormat="1" applyFont="1" applyBorder="1" applyAlignment="1">
      <alignment horizontal="right" vertical="center" wrapText="1"/>
    </xf>
    <xf numFmtId="0" fontId="14" fillId="0" borderId="0" xfId="18" applyFont="1" applyAlignment="1">
      <alignment vertical="center"/>
    </xf>
    <xf numFmtId="3" fontId="14" fillId="0" borderId="1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6" fontId="14" fillId="0" borderId="0" xfId="0" applyNumberFormat="1" applyFont="1" applyBorder="1" applyAlignment="1">
      <alignment horizontal="left" vertical="center" wrapText="1"/>
    </xf>
    <xf numFmtId="3" fontId="14" fillId="0" borderId="0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/>
    </xf>
    <xf numFmtId="0" fontId="15" fillId="0" borderId="0" xfId="18" applyFont="1" applyBorder="1"/>
    <xf numFmtId="0" fontId="14" fillId="0" borderId="0" xfId="18" applyFont="1"/>
    <xf numFmtId="8" fontId="14" fillId="0" borderId="11" xfId="0" applyNumberFormat="1" applyFont="1" applyBorder="1" applyAlignment="1">
      <alignment horizontal="right" vertical="center" wrapText="1"/>
    </xf>
    <xf numFmtId="6" fontId="14" fillId="0" borderId="1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/>
    </xf>
    <xf numFmtId="6" fontId="14" fillId="0" borderId="10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6" fontId="14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5" fillId="0" borderId="0" xfId="18" applyFont="1"/>
    <xf numFmtId="0" fontId="14" fillId="0" borderId="24" xfId="0" applyFont="1" applyBorder="1" applyAlignment="1">
      <alignment horizontal="left" vertical="center" indent="1"/>
    </xf>
    <xf numFmtId="0" fontId="14" fillId="0" borderId="25" xfId="0" applyFont="1" applyBorder="1" applyAlignment="1">
      <alignment horizontal="left" indent="1"/>
    </xf>
    <xf numFmtId="0" fontId="13" fillId="0" borderId="14" xfId="0" applyFont="1" applyBorder="1" applyAlignment="1">
      <alignment horizontal="left" vertical="center" indent="1"/>
    </xf>
    <xf numFmtId="0" fontId="13" fillId="0" borderId="15" xfId="0" applyFont="1" applyBorder="1" applyAlignment="1">
      <alignment horizontal="left" indent="1"/>
    </xf>
    <xf numFmtId="0" fontId="14" fillId="0" borderId="14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indent="1"/>
    </xf>
    <xf numFmtId="0" fontId="14" fillId="0" borderId="13" xfId="0" applyFont="1" applyBorder="1" applyAlignment="1">
      <alignment horizontal="left" vertical="center" indent="1"/>
    </xf>
    <xf numFmtId="0" fontId="14" fillId="0" borderId="28" xfId="0" applyFont="1" applyBorder="1" applyAlignment="1">
      <alignment horizontal="left" indent="1"/>
    </xf>
    <xf numFmtId="0" fontId="14" fillId="0" borderId="13" xfId="0" applyFont="1" applyBorder="1" applyAlignment="1">
      <alignment horizontal="left" vertical="center" indent="3"/>
    </xf>
    <xf numFmtId="0" fontId="14" fillId="0" borderId="28" xfId="0" applyFont="1" applyBorder="1" applyAlignment="1">
      <alignment horizontal="left" indent="3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14" fillId="0" borderId="25" xfId="0" applyFont="1" applyBorder="1" applyAlignment="1">
      <alignment horizontal="left" vertical="center" indent="1"/>
    </xf>
    <xf numFmtId="0" fontId="14" fillId="0" borderId="28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 indent="1"/>
    </xf>
  </cellXfs>
  <cellStyles count="29">
    <cellStyle name="Comma" xfId="1" builtinId="3"/>
    <cellStyle name="Comma 2" xfId="2"/>
    <cellStyle name="Comma 2 2" xfId="3"/>
    <cellStyle name="Comma 2 2 2" xfId="4"/>
    <cellStyle name="Comma 3" xfId="5"/>
    <cellStyle name="Comma 4" xfId="6"/>
    <cellStyle name="Comma 4 2" xfId="7"/>
    <cellStyle name="Comma 5" xfId="8"/>
    <cellStyle name="Currency" xfId="9" builtinId="4"/>
    <cellStyle name="Currency 2" xfId="10"/>
    <cellStyle name="Currency 2 2" xfId="11"/>
    <cellStyle name="Currency 2 2 2" xfId="12"/>
    <cellStyle name="Currency 3" xfId="13"/>
    <cellStyle name="Currency 4" xfId="14"/>
    <cellStyle name="Currency 4 2" xfId="15"/>
    <cellStyle name="Currency 5" xfId="16"/>
    <cellStyle name="Normal" xfId="0" builtinId="0"/>
    <cellStyle name="Normal 2" xfId="17"/>
    <cellStyle name="Normal 2 2" xfId="18"/>
    <cellStyle name="Normal 2 2 2" xfId="19"/>
    <cellStyle name="Normal 3" xfId="20"/>
    <cellStyle name="Normal 3 2" xfId="21"/>
    <cellStyle name="Normal 4" xfId="22"/>
    <cellStyle name="Percent 2" xfId="23"/>
    <cellStyle name="Percent 2 2" xfId="24"/>
    <cellStyle name="Percent 2 2 2" xfId="25"/>
    <cellStyle name="Percent 3" xfId="26"/>
    <cellStyle name="Percent 4" xfId="27"/>
    <cellStyle name="Percent 4 2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showGridLines="0" tabSelected="1" zoomScale="140" zoomScaleNormal="140" workbookViewId="0">
      <selection activeCell="B25" sqref="B25:D26"/>
    </sheetView>
  </sheetViews>
  <sheetFormatPr defaultRowHeight="15.75" x14ac:dyDescent="0.25"/>
  <cols>
    <col min="1" max="1" width="4" style="113" customWidth="1"/>
    <col min="2" max="2" width="3.140625" style="113" customWidth="1"/>
    <col min="3" max="3" width="13.140625" style="113" customWidth="1"/>
    <col min="4" max="4" width="3.85546875" style="121" customWidth="1"/>
    <col min="5" max="5" width="13.85546875" style="113" customWidth="1"/>
    <col min="6" max="6" width="3.28515625" style="121" customWidth="1"/>
    <col min="7" max="7" width="14.42578125" style="113" customWidth="1"/>
    <col min="8" max="8" width="3.5703125" style="121" customWidth="1"/>
    <col min="9" max="9" width="14.7109375" style="113" customWidth="1"/>
    <col min="10" max="10" width="3.5703125" style="121" customWidth="1"/>
    <col min="11" max="11" width="15.140625" style="113" customWidth="1"/>
    <col min="12" max="14" width="9.140625" style="1"/>
    <col min="15" max="16384" width="9.140625" style="2"/>
  </cols>
  <sheetData>
    <row r="1" spans="1:11" ht="15.75" customHeight="1" x14ac:dyDescent="0.25">
      <c r="A1" s="92" t="s">
        <v>100</v>
      </c>
      <c r="B1" s="93"/>
      <c r="C1" s="94"/>
      <c r="D1" s="94"/>
      <c r="E1" s="94"/>
      <c r="F1" s="94"/>
      <c r="G1" s="94"/>
      <c r="H1" s="94"/>
      <c r="I1" s="94"/>
      <c r="J1" s="94"/>
      <c r="K1" s="94"/>
    </row>
    <row r="2" spans="1:11" ht="15.75" customHeight="1" x14ac:dyDescent="0.25">
      <c r="A2" s="95">
        <v>1</v>
      </c>
      <c r="B2" s="96" t="s">
        <v>103</v>
      </c>
      <c r="C2" s="97"/>
      <c r="D2" s="97"/>
      <c r="E2" s="97"/>
      <c r="F2" s="97"/>
      <c r="G2" s="97"/>
      <c r="H2" s="97"/>
      <c r="I2" s="97"/>
      <c r="J2" s="98"/>
      <c r="K2" s="99"/>
    </row>
    <row r="3" spans="1:11" ht="13.5" customHeight="1" x14ac:dyDescent="0.25">
      <c r="A3" s="100"/>
      <c r="B3" s="122" t="s">
        <v>102</v>
      </c>
      <c r="C3" s="134"/>
      <c r="D3" s="134"/>
      <c r="E3" s="101">
        <v>800000</v>
      </c>
      <c r="F3" s="96"/>
      <c r="G3" s="102">
        <v>100</v>
      </c>
      <c r="H3" s="97"/>
      <c r="I3" s="103">
        <f>+E3/G3</f>
        <v>8000</v>
      </c>
      <c r="J3" s="98" t="s">
        <v>104</v>
      </c>
      <c r="K3" s="104"/>
    </row>
    <row r="4" spans="1:11" ht="12.95" customHeight="1" x14ac:dyDescent="0.25">
      <c r="A4" s="100"/>
      <c r="B4" s="128" t="s">
        <v>6</v>
      </c>
      <c r="C4" s="135"/>
      <c r="D4" s="135"/>
      <c r="E4" s="105">
        <v>600000</v>
      </c>
      <c r="F4" s="96"/>
      <c r="G4" s="106"/>
      <c r="H4" s="97"/>
      <c r="I4" s="97"/>
      <c r="J4" s="98"/>
      <c r="K4" s="99"/>
    </row>
    <row r="5" spans="1:11" ht="12.95" customHeight="1" x14ac:dyDescent="0.25">
      <c r="A5" s="100"/>
      <c r="B5" s="126" t="s">
        <v>37</v>
      </c>
      <c r="C5" s="136"/>
      <c r="D5" s="136"/>
      <c r="E5" s="107">
        <v>75000</v>
      </c>
      <c r="F5" s="96"/>
      <c r="G5" s="106" t="s">
        <v>67</v>
      </c>
      <c r="H5" s="97"/>
      <c r="I5" s="97"/>
      <c r="J5" s="98"/>
      <c r="K5" s="99"/>
    </row>
    <row r="6" spans="1:11" ht="12.95" customHeight="1" x14ac:dyDescent="0.25">
      <c r="A6" s="100"/>
      <c r="B6" s="108" t="s">
        <v>2</v>
      </c>
      <c r="C6" s="109">
        <v>400000</v>
      </c>
      <c r="D6" s="108" t="s">
        <v>3</v>
      </c>
      <c r="E6" s="109">
        <v>420000</v>
      </c>
      <c r="F6" s="108" t="s">
        <v>4</v>
      </c>
      <c r="G6" s="109">
        <v>390000</v>
      </c>
      <c r="H6" s="108" t="s">
        <v>5</v>
      </c>
      <c r="I6" s="109">
        <v>300000</v>
      </c>
      <c r="J6" s="98"/>
      <c r="K6" s="99"/>
    </row>
    <row r="7" spans="1:11" ht="6" customHeight="1" x14ac:dyDescent="0.25">
      <c r="A7" s="100"/>
      <c r="B7" s="92"/>
      <c r="C7" s="97"/>
      <c r="D7" s="97"/>
      <c r="E7" s="97"/>
      <c r="F7" s="97"/>
      <c r="G7" s="97"/>
      <c r="H7" s="97"/>
      <c r="I7" s="97"/>
      <c r="J7" s="98"/>
      <c r="K7" s="99"/>
    </row>
    <row r="8" spans="1:11" ht="12.95" customHeight="1" x14ac:dyDescent="0.25">
      <c r="A8" s="95">
        <v>2</v>
      </c>
      <c r="B8" s="97" t="s">
        <v>87</v>
      </c>
      <c r="C8" s="97"/>
      <c r="D8" s="97"/>
      <c r="E8" s="97"/>
      <c r="F8" s="97"/>
      <c r="G8" s="97"/>
      <c r="H8" s="97"/>
      <c r="I8" s="97"/>
      <c r="J8" s="98"/>
      <c r="K8" s="99"/>
    </row>
    <row r="9" spans="1:11" ht="12.95" customHeight="1" x14ac:dyDescent="0.25">
      <c r="A9" s="100"/>
      <c r="B9" s="97" t="s">
        <v>85</v>
      </c>
      <c r="C9" s="97"/>
      <c r="D9" s="97"/>
      <c r="E9" s="97"/>
      <c r="F9" s="97"/>
      <c r="G9" s="97"/>
      <c r="H9" s="97"/>
      <c r="I9" s="97"/>
      <c r="J9" s="98"/>
      <c r="K9" s="99"/>
    </row>
    <row r="10" spans="1:11" ht="12.95" customHeight="1" x14ac:dyDescent="0.25">
      <c r="A10" s="100"/>
      <c r="B10" s="96" t="s">
        <v>19</v>
      </c>
      <c r="C10" s="97"/>
      <c r="D10" s="97"/>
      <c r="E10" s="97"/>
      <c r="F10" s="97"/>
      <c r="G10" s="99"/>
      <c r="H10" s="97"/>
      <c r="I10" s="97"/>
      <c r="J10" s="98"/>
      <c r="K10" s="99"/>
    </row>
    <row r="11" spans="1:11" ht="6" customHeight="1" x14ac:dyDescent="0.25">
      <c r="A11" s="100"/>
      <c r="B11" s="96"/>
      <c r="C11" s="97"/>
      <c r="D11" s="97"/>
      <c r="E11" s="97"/>
      <c r="F11" s="97"/>
      <c r="G11" s="97"/>
      <c r="H11" s="97"/>
      <c r="I11" s="97"/>
      <c r="J11" s="98"/>
      <c r="K11" s="99"/>
    </row>
    <row r="12" spans="1:11" ht="12.95" customHeight="1" x14ac:dyDescent="0.25">
      <c r="A12" s="95">
        <v>3</v>
      </c>
      <c r="B12" s="97" t="s">
        <v>95</v>
      </c>
      <c r="C12" s="97"/>
      <c r="D12" s="97"/>
      <c r="E12" s="97"/>
      <c r="F12" s="97"/>
      <c r="G12" s="97"/>
      <c r="H12" s="97"/>
      <c r="I12" s="97"/>
      <c r="J12" s="98"/>
      <c r="K12" s="99"/>
    </row>
    <row r="13" spans="1:11" ht="12.95" customHeight="1" x14ac:dyDescent="0.25">
      <c r="A13" s="100"/>
      <c r="B13" s="97" t="s">
        <v>94</v>
      </c>
      <c r="C13" s="97"/>
      <c r="D13" s="97"/>
      <c r="E13" s="97"/>
      <c r="F13" s="97"/>
      <c r="G13" s="97"/>
      <c r="H13" s="97"/>
      <c r="I13" s="97"/>
      <c r="J13" s="98"/>
      <c r="K13" s="99"/>
    </row>
    <row r="14" spans="1:11" ht="12.95" customHeight="1" x14ac:dyDescent="0.25">
      <c r="A14" s="100"/>
      <c r="B14" s="97" t="s">
        <v>65</v>
      </c>
      <c r="C14" s="97"/>
      <c r="D14" s="97"/>
      <c r="E14" s="97"/>
      <c r="F14" s="97"/>
      <c r="G14" s="97"/>
      <c r="H14" s="97"/>
      <c r="I14" s="97"/>
      <c r="J14" s="98"/>
      <c r="K14" s="99"/>
    </row>
    <row r="15" spans="1:11" ht="12.95" customHeight="1" x14ac:dyDescent="0.25">
      <c r="A15" s="100"/>
      <c r="B15" s="97" t="s">
        <v>66</v>
      </c>
      <c r="C15" s="97"/>
      <c r="D15" s="97"/>
      <c r="E15" s="97"/>
      <c r="F15" s="97"/>
      <c r="G15" s="97"/>
      <c r="H15" s="97"/>
      <c r="I15" s="97"/>
      <c r="J15" s="98"/>
      <c r="K15" s="99"/>
    </row>
    <row r="16" spans="1:11" ht="12.95" customHeight="1" x14ac:dyDescent="0.25">
      <c r="A16" s="100"/>
      <c r="B16" s="108" t="s">
        <v>2</v>
      </c>
      <c r="C16" s="110">
        <v>200000</v>
      </c>
      <c r="D16" s="108" t="s">
        <v>3</v>
      </c>
      <c r="E16" s="110">
        <v>300000</v>
      </c>
      <c r="F16" s="108" t="s">
        <v>4</v>
      </c>
      <c r="G16" s="110">
        <v>400000</v>
      </c>
      <c r="H16" s="108" t="s">
        <v>5</v>
      </c>
      <c r="I16" s="110">
        <v>135000</v>
      </c>
      <c r="J16" s="98"/>
      <c r="K16" s="99"/>
    </row>
    <row r="17" spans="1:11" ht="6.75" customHeight="1" x14ac:dyDescent="0.25">
      <c r="A17" s="100"/>
      <c r="B17" s="111"/>
      <c r="C17" s="97"/>
      <c r="D17" s="97"/>
      <c r="E17" s="97"/>
      <c r="F17" s="97"/>
      <c r="G17" s="97"/>
      <c r="H17" s="97"/>
      <c r="I17" s="97"/>
      <c r="J17" s="98"/>
      <c r="K17" s="99"/>
    </row>
    <row r="18" spans="1:11" ht="12.95" customHeight="1" x14ac:dyDescent="0.25">
      <c r="A18" s="95">
        <v>4</v>
      </c>
      <c r="B18" s="97" t="s">
        <v>96</v>
      </c>
      <c r="C18" s="97"/>
      <c r="D18" s="97"/>
      <c r="E18" s="97"/>
      <c r="F18" s="97"/>
      <c r="G18" s="97"/>
      <c r="H18" s="97"/>
      <c r="I18" s="97"/>
      <c r="J18" s="98"/>
      <c r="K18" s="99"/>
    </row>
    <row r="19" spans="1:11" ht="12.95" customHeight="1" x14ac:dyDescent="0.25">
      <c r="A19" s="100"/>
      <c r="B19" s="97" t="s">
        <v>97</v>
      </c>
      <c r="C19" s="97"/>
      <c r="D19" s="97"/>
      <c r="E19" s="97"/>
      <c r="F19" s="97"/>
      <c r="G19" s="97"/>
      <c r="H19" s="97"/>
      <c r="I19" s="97"/>
      <c r="J19" s="98"/>
      <c r="K19" s="99"/>
    </row>
    <row r="20" spans="1:11" ht="12.95" customHeight="1" x14ac:dyDescent="0.25">
      <c r="A20" s="100"/>
      <c r="B20" s="97" t="s">
        <v>99</v>
      </c>
      <c r="C20" s="97"/>
      <c r="D20" s="97"/>
      <c r="E20" s="97"/>
      <c r="F20" s="97"/>
      <c r="G20" s="97"/>
      <c r="H20" s="97"/>
      <c r="I20" s="97"/>
      <c r="J20" s="98"/>
      <c r="K20" s="99"/>
    </row>
    <row r="21" spans="1:11" ht="12.95" customHeight="1" x14ac:dyDescent="0.25">
      <c r="A21" s="100"/>
      <c r="B21" s="97" t="s">
        <v>98</v>
      </c>
      <c r="C21" s="97"/>
      <c r="D21" s="97"/>
      <c r="E21" s="97"/>
      <c r="F21" s="97"/>
      <c r="G21" s="97"/>
      <c r="H21" s="97"/>
      <c r="I21" s="97"/>
      <c r="J21" s="98"/>
      <c r="K21" s="99"/>
    </row>
    <row r="22" spans="1:11" ht="12.95" customHeight="1" x14ac:dyDescent="0.25">
      <c r="A22" s="100"/>
      <c r="B22" s="108" t="s">
        <v>2</v>
      </c>
      <c r="C22" s="110">
        <v>200000</v>
      </c>
      <c r="D22" s="108" t="s">
        <v>3</v>
      </c>
      <c r="E22" s="110">
        <v>300000</v>
      </c>
      <c r="F22" s="108" t="s">
        <v>4</v>
      </c>
      <c r="G22" s="110">
        <v>400000</v>
      </c>
      <c r="H22" s="108" t="s">
        <v>5</v>
      </c>
      <c r="I22" s="110">
        <v>135000</v>
      </c>
      <c r="J22" s="98"/>
      <c r="K22" s="99"/>
    </row>
    <row r="23" spans="1:11" ht="3" customHeight="1" x14ac:dyDescent="0.25">
      <c r="A23" s="100"/>
      <c r="B23" s="111"/>
      <c r="C23" s="94"/>
      <c r="D23" s="94"/>
      <c r="E23" s="94"/>
      <c r="F23" s="94"/>
      <c r="G23" s="94"/>
      <c r="H23" s="94"/>
      <c r="I23" s="94"/>
      <c r="J23" s="112"/>
      <c r="K23" s="93"/>
    </row>
    <row r="24" spans="1:11" ht="15" customHeight="1" x14ac:dyDescent="0.25">
      <c r="A24" s="95">
        <v>5</v>
      </c>
      <c r="B24" s="97" t="s">
        <v>88</v>
      </c>
      <c r="C24" s="94"/>
      <c r="D24" s="93"/>
      <c r="E24" s="94"/>
      <c r="F24" s="94"/>
      <c r="G24" s="94"/>
      <c r="H24" s="94"/>
      <c r="I24" s="94"/>
      <c r="J24" s="112"/>
      <c r="K24" s="93"/>
    </row>
    <row r="25" spans="1:11" ht="13.5" customHeight="1" x14ac:dyDescent="0.25">
      <c r="A25" s="100"/>
      <c r="B25" s="122" t="s">
        <v>9</v>
      </c>
      <c r="C25" s="123"/>
      <c r="D25" s="123"/>
      <c r="E25" s="101">
        <v>500000</v>
      </c>
      <c r="F25" s="94"/>
      <c r="G25" s="122" t="s">
        <v>6</v>
      </c>
      <c r="H25" s="123"/>
      <c r="I25" s="101">
        <v>300000</v>
      </c>
      <c r="J25" s="112"/>
    </row>
    <row r="26" spans="1:11" ht="12.95" customHeight="1" x14ac:dyDescent="0.25">
      <c r="A26" s="100"/>
      <c r="B26" s="124" t="s">
        <v>8</v>
      </c>
      <c r="C26" s="125"/>
      <c r="D26" s="125"/>
      <c r="E26" s="114">
        <v>5</v>
      </c>
      <c r="F26" s="94"/>
      <c r="G26" s="126" t="s">
        <v>11</v>
      </c>
      <c r="H26" s="127"/>
      <c r="I26" s="115">
        <v>150000</v>
      </c>
      <c r="J26" s="112"/>
    </row>
    <row r="27" spans="1:11" ht="13.5" customHeight="1" x14ac:dyDescent="0.25">
      <c r="A27" s="100"/>
      <c r="B27" s="132" t="s">
        <v>77</v>
      </c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 ht="13.5" customHeight="1" x14ac:dyDescent="0.25">
      <c r="A28" s="100"/>
      <c r="B28" s="132" t="s">
        <v>79</v>
      </c>
      <c r="C28" s="133"/>
      <c r="D28" s="133"/>
      <c r="E28" s="133"/>
      <c r="F28" s="133"/>
      <c r="G28" s="133"/>
      <c r="H28" s="133"/>
      <c r="I28" s="133"/>
      <c r="J28" s="133"/>
      <c r="K28" s="133"/>
    </row>
    <row r="29" spans="1:11" ht="13.5" customHeight="1" x14ac:dyDescent="0.25">
      <c r="A29" s="100"/>
      <c r="B29" s="132" t="s">
        <v>78</v>
      </c>
      <c r="C29" s="133"/>
      <c r="D29" s="133"/>
      <c r="E29" s="133"/>
      <c r="F29" s="133"/>
      <c r="G29" s="133"/>
      <c r="H29" s="133"/>
      <c r="I29" s="133"/>
      <c r="J29" s="133"/>
      <c r="K29" s="133"/>
    </row>
    <row r="30" spans="1:11" ht="13.5" customHeight="1" x14ac:dyDescent="0.25">
      <c r="A30" s="100"/>
      <c r="B30" s="108" t="s">
        <v>2</v>
      </c>
      <c r="C30" s="109">
        <v>66000</v>
      </c>
      <c r="D30" s="108" t="s">
        <v>3</v>
      </c>
      <c r="E30" s="109">
        <v>90000</v>
      </c>
      <c r="F30" s="108" t="s">
        <v>4</v>
      </c>
      <c r="G30" s="109">
        <v>120000</v>
      </c>
      <c r="H30" s="108" t="s">
        <v>5</v>
      </c>
      <c r="I30" s="109">
        <v>145000</v>
      </c>
      <c r="J30" s="112"/>
      <c r="K30" s="93"/>
    </row>
    <row r="31" spans="1:11" ht="5.25" customHeight="1" x14ac:dyDescent="0.25">
      <c r="A31" s="100"/>
      <c r="B31" s="111"/>
      <c r="C31" s="94"/>
      <c r="D31" s="94"/>
      <c r="E31" s="94"/>
      <c r="F31" s="94"/>
      <c r="G31" s="94"/>
      <c r="H31" s="94"/>
      <c r="I31" s="94"/>
      <c r="J31" s="112"/>
      <c r="K31" s="93"/>
    </row>
    <row r="32" spans="1:11" ht="15.75" customHeight="1" x14ac:dyDescent="0.25">
      <c r="B32" s="116" t="s">
        <v>38</v>
      </c>
      <c r="C32" s="94"/>
      <c r="D32" s="94"/>
      <c r="E32" s="94"/>
      <c r="F32" s="94"/>
      <c r="G32" s="94"/>
      <c r="H32" s="94"/>
      <c r="I32" s="94"/>
      <c r="J32" s="112"/>
      <c r="K32" s="93"/>
    </row>
    <row r="33" spans="1:11" ht="12.95" customHeight="1" x14ac:dyDescent="0.25">
      <c r="A33" s="100"/>
      <c r="B33" s="122" t="s">
        <v>39</v>
      </c>
      <c r="C33" s="123"/>
      <c r="D33" s="123"/>
      <c r="E33" s="123"/>
      <c r="F33" s="123"/>
      <c r="G33" s="123"/>
      <c r="H33" s="123"/>
      <c r="I33" s="117">
        <v>50</v>
      </c>
      <c r="J33" s="112"/>
      <c r="K33" s="93"/>
    </row>
    <row r="34" spans="1:11" ht="12.95" customHeight="1" x14ac:dyDescent="0.25">
      <c r="A34" s="100"/>
      <c r="B34" s="128" t="s">
        <v>40</v>
      </c>
      <c r="C34" s="129"/>
      <c r="D34" s="129"/>
      <c r="E34" s="129"/>
      <c r="F34" s="129"/>
      <c r="G34" s="129"/>
      <c r="H34" s="129"/>
      <c r="I34" s="118"/>
      <c r="J34" s="112"/>
      <c r="K34" s="93"/>
    </row>
    <row r="35" spans="1:11" ht="12.95" customHeight="1" x14ac:dyDescent="0.25">
      <c r="A35" s="100"/>
      <c r="B35" s="130" t="s">
        <v>41</v>
      </c>
      <c r="C35" s="131"/>
      <c r="D35" s="131"/>
      <c r="E35" s="131"/>
      <c r="F35" s="131"/>
      <c r="G35" s="131"/>
      <c r="H35" s="131"/>
      <c r="I35" s="118">
        <v>16</v>
      </c>
      <c r="J35" s="112"/>
      <c r="K35" s="93"/>
    </row>
    <row r="36" spans="1:11" ht="12.95" customHeight="1" x14ac:dyDescent="0.25">
      <c r="A36" s="100"/>
      <c r="B36" s="130" t="s">
        <v>42</v>
      </c>
      <c r="C36" s="131"/>
      <c r="D36" s="131"/>
      <c r="E36" s="131"/>
      <c r="F36" s="131"/>
      <c r="G36" s="131"/>
      <c r="H36" s="131"/>
      <c r="I36" s="118">
        <v>5</v>
      </c>
      <c r="J36" s="112"/>
      <c r="K36" s="93"/>
    </row>
    <row r="37" spans="1:11" ht="12.95" customHeight="1" x14ac:dyDescent="0.25">
      <c r="A37" s="100"/>
      <c r="B37" s="130" t="s">
        <v>43</v>
      </c>
      <c r="C37" s="131"/>
      <c r="D37" s="131"/>
      <c r="E37" s="131"/>
      <c r="F37" s="131"/>
      <c r="G37" s="131"/>
      <c r="H37" s="131"/>
      <c r="I37" s="118">
        <v>4</v>
      </c>
      <c r="J37" s="112"/>
      <c r="K37" s="93"/>
    </row>
    <row r="38" spans="1:11" ht="12.95" customHeight="1" x14ac:dyDescent="0.25">
      <c r="A38" s="100"/>
      <c r="B38" s="130" t="s">
        <v>68</v>
      </c>
      <c r="C38" s="131"/>
      <c r="D38" s="131"/>
      <c r="E38" s="131"/>
      <c r="F38" s="131"/>
      <c r="G38" s="131"/>
      <c r="H38" s="131"/>
      <c r="I38" s="118">
        <v>5</v>
      </c>
      <c r="J38" s="112"/>
      <c r="K38" s="93"/>
    </row>
    <row r="39" spans="1:11" ht="12.95" customHeight="1" x14ac:dyDescent="0.25">
      <c r="A39" s="100"/>
      <c r="B39" s="128" t="s">
        <v>47</v>
      </c>
      <c r="C39" s="129"/>
      <c r="D39" s="129"/>
      <c r="E39" s="129"/>
      <c r="F39" s="129"/>
      <c r="G39" s="129"/>
      <c r="H39" s="129"/>
      <c r="I39" s="119">
        <v>240000</v>
      </c>
      <c r="J39" s="112"/>
      <c r="K39" s="93"/>
    </row>
    <row r="40" spans="1:11" ht="12.95" customHeight="1" x14ac:dyDescent="0.25">
      <c r="A40" s="100"/>
      <c r="B40" s="128" t="s">
        <v>69</v>
      </c>
      <c r="C40" s="129"/>
      <c r="D40" s="129"/>
      <c r="E40" s="129"/>
      <c r="F40" s="129"/>
      <c r="G40" s="129"/>
      <c r="H40" s="129"/>
      <c r="I40" s="118" t="s">
        <v>70</v>
      </c>
      <c r="J40" s="112"/>
      <c r="K40" s="93"/>
    </row>
    <row r="41" spans="1:11" ht="12.95" customHeight="1" x14ac:dyDescent="0.25">
      <c r="A41" s="100"/>
      <c r="B41" s="126" t="s">
        <v>71</v>
      </c>
      <c r="C41" s="127"/>
      <c r="D41" s="127"/>
      <c r="E41" s="127"/>
      <c r="F41" s="127"/>
      <c r="G41" s="127"/>
      <c r="H41" s="127"/>
      <c r="I41" s="120"/>
      <c r="J41" s="112"/>
      <c r="K41" s="93"/>
    </row>
    <row r="42" spans="1:11" ht="9" customHeight="1" x14ac:dyDescent="0.25">
      <c r="A42" s="100"/>
      <c r="B42" s="97"/>
      <c r="C42" s="94"/>
      <c r="D42" s="94"/>
      <c r="E42" s="94"/>
      <c r="F42" s="94"/>
      <c r="G42" s="94"/>
      <c r="H42" s="94"/>
      <c r="I42" s="94"/>
      <c r="J42" s="112"/>
      <c r="K42" s="93"/>
    </row>
    <row r="43" spans="1:11" ht="12.95" customHeight="1" x14ac:dyDescent="0.25">
      <c r="A43" s="95">
        <v>6</v>
      </c>
      <c r="B43" s="96" t="s">
        <v>51</v>
      </c>
      <c r="C43" s="94"/>
      <c r="D43" s="94"/>
      <c r="E43" s="94"/>
      <c r="F43" s="94"/>
      <c r="G43" s="94"/>
      <c r="H43" s="94"/>
      <c r="I43" s="94"/>
      <c r="J43" s="112"/>
      <c r="K43" s="93"/>
    </row>
    <row r="44" spans="1:11" ht="10.5" customHeight="1" x14ac:dyDescent="0.25">
      <c r="A44" s="100"/>
      <c r="B44" s="97" t="s">
        <v>72</v>
      </c>
      <c r="C44" s="94"/>
      <c r="D44" s="94"/>
      <c r="E44" s="94"/>
      <c r="F44" s="94"/>
      <c r="G44" s="94"/>
      <c r="H44" s="94"/>
      <c r="I44" s="94"/>
      <c r="J44" s="112"/>
      <c r="K44" s="93"/>
    </row>
    <row r="45" spans="1:11" ht="5.25" customHeight="1" x14ac:dyDescent="0.25">
      <c r="A45" s="100"/>
      <c r="B45" s="97"/>
      <c r="C45" s="94"/>
      <c r="D45" s="94"/>
      <c r="E45" s="94"/>
      <c r="F45" s="94"/>
      <c r="G45" s="94"/>
      <c r="H45" s="94"/>
      <c r="I45" s="94"/>
      <c r="J45" s="112"/>
      <c r="K45" s="93"/>
    </row>
    <row r="46" spans="1:11" ht="12.95" customHeight="1" x14ac:dyDescent="0.25">
      <c r="A46" s="95">
        <v>7</v>
      </c>
      <c r="B46" s="97" t="s">
        <v>89</v>
      </c>
      <c r="C46" s="94"/>
      <c r="D46" s="94"/>
      <c r="E46" s="94"/>
      <c r="F46" s="94"/>
      <c r="G46" s="94"/>
      <c r="H46" s="94"/>
      <c r="I46" s="94"/>
      <c r="J46" s="112"/>
      <c r="K46" s="93"/>
    </row>
    <row r="47" spans="1:11" ht="12.95" customHeight="1" x14ac:dyDescent="0.25">
      <c r="A47" s="100"/>
      <c r="B47" s="97" t="s">
        <v>73</v>
      </c>
      <c r="C47" s="94"/>
      <c r="D47" s="94"/>
      <c r="E47" s="94"/>
      <c r="F47" s="94"/>
      <c r="G47" s="94"/>
      <c r="H47" s="94"/>
      <c r="I47" s="94"/>
      <c r="J47" s="112"/>
      <c r="K47" s="93"/>
    </row>
    <row r="48" spans="1:11" ht="5.25" customHeight="1" x14ac:dyDescent="0.25">
      <c r="A48" s="100"/>
      <c r="B48" s="97"/>
      <c r="C48" s="94"/>
      <c r="D48" s="94"/>
      <c r="E48" s="94"/>
      <c r="F48" s="94"/>
      <c r="G48" s="94"/>
      <c r="H48" s="94"/>
      <c r="I48" s="94"/>
      <c r="J48" s="112"/>
      <c r="K48" s="93"/>
    </row>
    <row r="49" spans="1:12" ht="12.95" customHeight="1" x14ac:dyDescent="0.25">
      <c r="A49" s="95">
        <v>8</v>
      </c>
      <c r="B49" s="97" t="s">
        <v>90</v>
      </c>
      <c r="C49" s="94"/>
      <c r="D49" s="94"/>
      <c r="E49" s="94"/>
      <c r="F49" s="94"/>
      <c r="G49" s="94"/>
      <c r="H49" s="94"/>
      <c r="I49" s="94"/>
      <c r="J49" s="112"/>
      <c r="K49" s="93"/>
    </row>
    <row r="50" spans="1:12" ht="12.95" customHeight="1" x14ac:dyDescent="0.25">
      <c r="A50" s="100"/>
      <c r="B50" s="97" t="s">
        <v>74</v>
      </c>
      <c r="C50" s="94"/>
      <c r="D50" s="94"/>
      <c r="E50" s="94"/>
      <c r="F50" s="94"/>
      <c r="G50" s="94"/>
      <c r="H50" s="94"/>
      <c r="I50" s="94"/>
      <c r="J50" s="112"/>
      <c r="K50" s="93"/>
    </row>
    <row r="51" spans="1:12" ht="8.25" customHeight="1" x14ac:dyDescent="0.25">
      <c r="A51" s="100"/>
      <c r="B51" s="97"/>
      <c r="C51" s="94"/>
      <c r="D51" s="94"/>
      <c r="E51" s="94"/>
      <c r="F51" s="94"/>
      <c r="G51" s="94"/>
      <c r="H51" s="94"/>
      <c r="I51" s="94"/>
      <c r="J51" s="112"/>
      <c r="K51" s="93"/>
    </row>
    <row r="52" spans="1:12" ht="12.95" customHeight="1" x14ac:dyDescent="0.25">
      <c r="A52" s="95">
        <v>9</v>
      </c>
      <c r="B52" s="97" t="s">
        <v>91</v>
      </c>
      <c r="C52" s="94"/>
      <c r="D52" s="94"/>
      <c r="E52" s="94"/>
      <c r="F52" s="94"/>
      <c r="G52" s="94"/>
      <c r="H52" s="94"/>
      <c r="I52" s="94"/>
      <c r="J52" s="112"/>
      <c r="K52" s="93"/>
    </row>
    <row r="53" spans="1:12" ht="12.95" customHeight="1" x14ac:dyDescent="0.25">
      <c r="A53" s="100"/>
      <c r="B53" s="97" t="s">
        <v>80</v>
      </c>
      <c r="C53" s="94"/>
      <c r="D53" s="94"/>
      <c r="E53" s="94"/>
      <c r="F53" s="94"/>
      <c r="G53" s="94"/>
      <c r="H53" s="94"/>
      <c r="I53" s="94"/>
      <c r="J53" s="112"/>
      <c r="K53" s="93"/>
    </row>
    <row r="54" spans="1:12" ht="12.95" customHeight="1" x14ac:dyDescent="0.25">
      <c r="A54" s="100"/>
      <c r="B54" s="97" t="s">
        <v>75</v>
      </c>
      <c r="C54" s="94"/>
      <c r="D54" s="94"/>
      <c r="E54" s="94"/>
      <c r="F54" s="94"/>
      <c r="G54" s="94"/>
      <c r="H54" s="94"/>
      <c r="I54" s="94"/>
      <c r="J54" s="112"/>
      <c r="K54" s="93"/>
    </row>
    <row r="55" spans="1:12" ht="12.95" customHeight="1" x14ac:dyDescent="0.25">
      <c r="A55" s="100"/>
      <c r="B55" s="97" t="s">
        <v>76</v>
      </c>
      <c r="C55" s="94"/>
      <c r="D55" s="94"/>
      <c r="E55" s="94"/>
      <c r="F55" s="94"/>
      <c r="G55" s="94"/>
      <c r="H55" s="94"/>
      <c r="I55" s="94"/>
      <c r="J55" s="112"/>
      <c r="K55" s="93"/>
    </row>
    <row r="56" spans="1:12" ht="12.95" customHeight="1" x14ac:dyDescent="0.25">
      <c r="A56" s="95">
        <v>10</v>
      </c>
      <c r="B56" s="97" t="s">
        <v>92</v>
      </c>
      <c r="C56" s="94"/>
      <c r="D56" s="94"/>
      <c r="E56" s="94"/>
      <c r="F56" s="94"/>
      <c r="G56" s="94"/>
      <c r="H56" s="94"/>
      <c r="I56" s="94"/>
      <c r="J56" s="112"/>
      <c r="K56" s="93"/>
    </row>
    <row r="57" spans="1:12" ht="12.95" customHeight="1" x14ac:dyDescent="0.25">
      <c r="A57" s="100"/>
      <c r="B57" s="93" t="s">
        <v>2</v>
      </c>
      <c r="C57" s="97" t="s">
        <v>84</v>
      </c>
      <c r="D57" s="94"/>
      <c r="E57" s="94"/>
      <c r="F57" s="93"/>
      <c r="G57" s="93"/>
      <c r="H57" s="94" t="s">
        <v>3</v>
      </c>
      <c r="I57" s="97" t="s">
        <v>81</v>
      </c>
      <c r="J57" s="94"/>
      <c r="K57" s="93"/>
      <c r="L57" s="21"/>
    </row>
    <row r="58" spans="1:12" ht="12.95" customHeight="1" x14ac:dyDescent="0.25">
      <c r="A58" s="100"/>
      <c r="B58" s="93" t="s">
        <v>4</v>
      </c>
      <c r="C58" s="97" t="s">
        <v>83</v>
      </c>
      <c r="D58" s="94"/>
      <c r="E58" s="94"/>
      <c r="F58" s="94"/>
      <c r="G58" s="94"/>
      <c r="H58" s="94"/>
      <c r="I58" s="94"/>
      <c r="J58" s="112"/>
      <c r="K58" s="93"/>
    </row>
    <row r="59" spans="1:12" ht="12.95" customHeight="1" x14ac:dyDescent="0.25">
      <c r="A59" s="100"/>
      <c r="B59" s="93" t="s">
        <v>5</v>
      </c>
      <c r="C59" s="97" t="s">
        <v>82</v>
      </c>
      <c r="D59" s="94"/>
      <c r="E59" s="94"/>
      <c r="F59" s="94"/>
      <c r="G59" s="94"/>
      <c r="H59" s="94"/>
      <c r="I59" s="94"/>
      <c r="J59" s="112"/>
      <c r="K59" s="93"/>
    </row>
    <row r="60" spans="1:12" ht="15.75" customHeight="1" x14ac:dyDescent="0.25">
      <c r="A60" s="100"/>
      <c r="B60" s="100"/>
      <c r="C60" s="93"/>
      <c r="D60" s="112"/>
      <c r="E60" s="93"/>
      <c r="F60" s="112"/>
      <c r="G60" s="93"/>
      <c r="H60" s="112"/>
      <c r="I60" s="93"/>
      <c r="J60" s="112"/>
      <c r="K60" s="93"/>
    </row>
    <row r="61" spans="1:12" ht="15.75" customHeight="1" x14ac:dyDescent="0.25">
      <c r="A61" s="100"/>
      <c r="B61" s="100"/>
      <c r="C61" s="93"/>
      <c r="D61" s="112"/>
      <c r="E61" s="93"/>
      <c r="F61" s="112"/>
      <c r="G61" s="93"/>
      <c r="H61" s="112"/>
      <c r="I61" s="93"/>
      <c r="J61" s="112"/>
      <c r="K61" s="93"/>
    </row>
  </sheetData>
  <mergeCells count="19">
    <mergeCell ref="B3:D3"/>
    <mergeCell ref="B4:D4"/>
    <mergeCell ref="B5:D5"/>
    <mergeCell ref="B37:H37"/>
    <mergeCell ref="B29:K29"/>
    <mergeCell ref="B33:H33"/>
    <mergeCell ref="B34:H34"/>
    <mergeCell ref="B41:H41"/>
    <mergeCell ref="B35:H35"/>
    <mergeCell ref="B36:H36"/>
    <mergeCell ref="B38:H38"/>
    <mergeCell ref="B39:H39"/>
    <mergeCell ref="B25:D25"/>
    <mergeCell ref="B26:D26"/>
    <mergeCell ref="G25:H25"/>
    <mergeCell ref="G26:H26"/>
    <mergeCell ref="B40:H40"/>
    <mergeCell ref="B27:K27"/>
    <mergeCell ref="B28:K28"/>
  </mergeCells>
  <pageMargins left="0.95" right="0.45" top="0.7" bottom="0.5" header="0.5" footer="0.3"/>
  <pageSetup scale="99" orientation="portrait" r:id="rId1"/>
  <headerFooter>
    <oddHeader>&amp;L&amp;"Arial,Bold"&amp;8&amp;A&amp;C&amp;"Arial,Bold"&amp;9&amp;F&amp;R&amp;"Arial,Bold"&amp;8Page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workbookViewId="0">
      <selection activeCell="J29" sqref="J29"/>
    </sheetView>
  </sheetViews>
  <sheetFormatPr defaultRowHeight="15.75" x14ac:dyDescent="0.25"/>
  <cols>
    <col min="1" max="1" width="5" style="3" customWidth="1"/>
    <col min="2" max="2" width="4" style="3" customWidth="1"/>
    <col min="3" max="3" width="36.28515625" style="9" customWidth="1"/>
    <col min="4" max="4" width="13.5703125" style="5" customWidth="1"/>
    <col min="5" max="5" width="13.28515625" style="5" customWidth="1"/>
    <col min="6" max="6" width="12.7109375" style="5" customWidth="1"/>
    <col min="7" max="7" width="7.28515625" style="6" customWidth="1"/>
    <col min="8" max="8" width="10" style="7" customWidth="1"/>
    <col min="9" max="16384" width="9.140625" style="20"/>
  </cols>
  <sheetData>
    <row r="1" spans="1:7" x14ac:dyDescent="0.25">
      <c r="A1" s="3" t="s">
        <v>12</v>
      </c>
      <c r="B1" s="3" t="s">
        <v>13</v>
      </c>
      <c r="C1" s="4" t="s">
        <v>14</v>
      </c>
    </row>
    <row r="2" spans="1:7" ht="18" customHeight="1" x14ac:dyDescent="0.25">
      <c r="A2" s="3">
        <v>1</v>
      </c>
      <c r="B2" s="38" t="s">
        <v>15</v>
      </c>
      <c r="C2" s="53" t="s">
        <v>34</v>
      </c>
      <c r="D2" s="80">
        <v>800000</v>
      </c>
      <c r="E2" s="11"/>
    </row>
    <row r="3" spans="1:7" ht="18" customHeight="1" x14ac:dyDescent="0.25">
      <c r="C3" s="39" t="s">
        <v>6</v>
      </c>
      <c r="D3" s="82">
        <v>600000</v>
      </c>
      <c r="E3" s="11"/>
    </row>
    <row r="4" spans="1:7" ht="18" customHeight="1" x14ac:dyDescent="0.25">
      <c r="C4" s="39" t="s">
        <v>35</v>
      </c>
      <c r="D4" s="81">
        <f>+D2-D3</f>
        <v>200000</v>
      </c>
      <c r="E4" s="11"/>
    </row>
    <row r="5" spans="1:7" ht="18" customHeight="1" x14ac:dyDescent="0.25">
      <c r="C5" s="39" t="s">
        <v>36</v>
      </c>
      <c r="D5" s="60">
        <f>+D4/D2</f>
        <v>0.25</v>
      </c>
      <c r="E5" s="11"/>
    </row>
    <row r="6" spans="1:7" ht="18" customHeight="1" x14ac:dyDescent="0.25">
      <c r="C6" s="39" t="s">
        <v>37</v>
      </c>
      <c r="D6" s="82">
        <v>75000</v>
      </c>
      <c r="E6" s="11"/>
    </row>
    <row r="7" spans="1:7" ht="18" customHeight="1" x14ac:dyDescent="0.25">
      <c r="C7" s="50" t="s">
        <v>101</v>
      </c>
      <c r="D7" s="83">
        <f>+D6/D5</f>
        <v>300000</v>
      </c>
      <c r="E7" s="11"/>
    </row>
    <row r="8" spans="1:7" ht="9.75" customHeight="1" x14ac:dyDescent="0.25">
      <c r="C8" s="4"/>
    </row>
    <row r="9" spans="1:7" s="7" customFormat="1" ht="17.25" customHeight="1" x14ac:dyDescent="0.25">
      <c r="A9" s="3">
        <v>2</v>
      </c>
      <c r="B9" s="38" t="s">
        <v>15</v>
      </c>
      <c r="C9" s="5" t="s">
        <v>16</v>
      </c>
      <c r="D9" s="5"/>
      <c r="E9" s="5"/>
      <c r="F9" s="5"/>
      <c r="G9" s="6"/>
    </row>
    <row r="10" spans="1:7" s="7" customFormat="1" ht="17.25" customHeight="1" x14ac:dyDescent="0.25">
      <c r="A10" s="3"/>
      <c r="B10" s="3"/>
      <c r="C10" s="5" t="s">
        <v>17</v>
      </c>
      <c r="D10" s="5"/>
      <c r="E10" s="5"/>
      <c r="F10" s="5"/>
      <c r="G10" s="6"/>
    </row>
    <row r="11" spans="1:7" s="7" customFormat="1" ht="17.25" customHeight="1" x14ac:dyDescent="0.25">
      <c r="A11" s="3"/>
      <c r="B11" s="3"/>
      <c r="C11" s="5" t="s">
        <v>18</v>
      </c>
      <c r="D11" s="5"/>
      <c r="E11" s="5"/>
      <c r="F11" s="5"/>
      <c r="G11" s="6"/>
    </row>
    <row r="12" spans="1:7" s="7" customFormat="1" ht="18" customHeight="1" x14ac:dyDescent="0.25">
      <c r="A12" s="3"/>
      <c r="B12" s="3"/>
      <c r="C12" s="8" t="s">
        <v>19</v>
      </c>
      <c r="D12" s="5"/>
      <c r="E12" s="5"/>
      <c r="F12" s="5"/>
      <c r="G12" s="6"/>
    </row>
    <row r="13" spans="1:7" s="7" customFormat="1" ht="18" customHeight="1" x14ac:dyDescent="0.25">
      <c r="A13" s="3"/>
      <c r="B13" s="3"/>
      <c r="C13" s="47" t="s">
        <v>20</v>
      </c>
      <c r="D13" s="48">
        <v>400</v>
      </c>
      <c r="E13" s="46"/>
      <c r="F13" s="5"/>
      <c r="G13" s="6"/>
    </row>
    <row r="14" spans="1:7" s="7" customFormat="1" ht="18" customHeight="1" x14ac:dyDescent="0.25">
      <c r="A14" s="3"/>
      <c r="B14" s="3"/>
      <c r="C14" s="43" t="s">
        <v>9</v>
      </c>
      <c r="D14" s="44">
        <v>1400</v>
      </c>
      <c r="E14" s="45">
        <f>+D14/D13</f>
        <v>3.5</v>
      </c>
      <c r="F14" s="5"/>
      <c r="G14" s="6"/>
    </row>
    <row r="15" spans="1:7" s="7" customFormat="1" ht="18" customHeight="1" x14ac:dyDescent="0.25">
      <c r="A15" s="3"/>
      <c r="B15" s="3"/>
      <c r="C15" s="39" t="s">
        <v>6</v>
      </c>
      <c r="D15" s="41">
        <v>-800</v>
      </c>
      <c r="E15" s="42">
        <f>+D15/D13</f>
        <v>-2</v>
      </c>
      <c r="F15" s="5"/>
      <c r="G15" s="6"/>
    </row>
    <row r="16" spans="1:7" s="7" customFormat="1" ht="18" customHeight="1" x14ac:dyDescent="0.25">
      <c r="A16" s="3"/>
      <c r="B16" s="3"/>
      <c r="C16" s="39" t="s">
        <v>21</v>
      </c>
      <c r="D16" s="44">
        <f>SUM(D14:D15)</f>
        <v>600</v>
      </c>
      <c r="E16" s="49">
        <f>SUM(E14:E15)</f>
        <v>1.5</v>
      </c>
      <c r="F16" s="5"/>
      <c r="G16" s="6"/>
    </row>
    <row r="17" spans="1:7" s="7" customFormat="1" ht="18" customHeight="1" x14ac:dyDescent="0.25">
      <c r="A17" s="3"/>
      <c r="B17" s="3"/>
      <c r="C17" s="39" t="s">
        <v>7</v>
      </c>
      <c r="D17" s="41">
        <v>-600</v>
      </c>
      <c r="E17" s="42">
        <f>+D17/D13</f>
        <v>-1.5</v>
      </c>
      <c r="F17" s="5"/>
      <c r="G17" s="6"/>
    </row>
    <row r="18" spans="1:7" s="7" customFormat="1" ht="18" customHeight="1" x14ac:dyDescent="0.25">
      <c r="A18" s="3"/>
      <c r="B18" s="3"/>
      <c r="C18" s="50" t="s">
        <v>22</v>
      </c>
      <c r="D18" s="51">
        <f>SUM(D16:D17)</f>
        <v>0</v>
      </c>
      <c r="E18" s="52">
        <f>SUM(E16:E17)</f>
        <v>0</v>
      </c>
      <c r="F18" s="5"/>
      <c r="G18" s="6"/>
    </row>
    <row r="19" spans="1:7" s="7" customFormat="1" ht="14.25" customHeight="1" x14ac:dyDescent="0.25">
      <c r="A19" s="3"/>
      <c r="B19" s="3"/>
      <c r="C19" s="9"/>
      <c r="D19" s="5"/>
      <c r="E19" s="5"/>
      <c r="F19" s="5"/>
      <c r="G19" s="6"/>
    </row>
    <row r="20" spans="1:7" s="7" customFormat="1" ht="18" customHeight="1" x14ac:dyDescent="0.25">
      <c r="A20" s="3">
        <v>3</v>
      </c>
      <c r="B20" s="38" t="s">
        <v>1</v>
      </c>
      <c r="C20" s="53" t="s">
        <v>7</v>
      </c>
      <c r="D20" s="54">
        <v>40000</v>
      </c>
      <c r="E20" s="5"/>
      <c r="F20" s="5"/>
      <c r="G20" s="6"/>
    </row>
    <row r="21" spans="1:7" s="7" customFormat="1" ht="18" customHeight="1" x14ac:dyDescent="0.25">
      <c r="A21" s="3"/>
      <c r="B21" s="3"/>
      <c r="C21" s="39" t="s">
        <v>23</v>
      </c>
      <c r="D21" s="56">
        <v>60000</v>
      </c>
      <c r="E21" s="5"/>
      <c r="F21" s="5"/>
      <c r="G21" s="6"/>
    </row>
    <row r="22" spans="1:7" s="7" customFormat="1" ht="18" customHeight="1" x14ac:dyDescent="0.25">
      <c r="A22" s="3"/>
      <c r="B22" s="3"/>
      <c r="C22" s="39" t="s">
        <v>24</v>
      </c>
      <c r="D22" s="55">
        <f>+D21+D20</f>
        <v>100000</v>
      </c>
      <c r="E22" s="5"/>
      <c r="F22" s="5"/>
      <c r="G22" s="6"/>
    </row>
    <row r="23" spans="1:7" s="7" customFormat="1" ht="18" customHeight="1" x14ac:dyDescent="0.25">
      <c r="A23" s="3"/>
      <c r="B23" s="3"/>
      <c r="C23" s="39" t="s">
        <v>25</v>
      </c>
      <c r="D23" s="42">
        <v>0.5</v>
      </c>
      <c r="E23" s="5"/>
      <c r="F23" s="5"/>
      <c r="G23" s="6"/>
    </row>
    <row r="24" spans="1:7" s="7" customFormat="1" ht="18" customHeight="1" x14ac:dyDescent="0.25">
      <c r="A24" s="3"/>
      <c r="B24" s="3"/>
      <c r="C24" s="40" t="s">
        <v>26</v>
      </c>
      <c r="D24" s="57">
        <f>+D22/D23</f>
        <v>200000</v>
      </c>
      <c r="E24" s="5"/>
      <c r="F24" s="5"/>
      <c r="G24" s="6"/>
    </row>
    <row r="25" spans="1:7" s="7" customFormat="1" ht="13.5" customHeight="1" x14ac:dyDescent="0.25">
      <c r="A25" s="3"/>
      <c r="B25" s="3"/>
      <c r="C25" s="9"/>
      <c r="D25" s="9"/>
      <c r="E25" s="5"/>
      <c r="F25" s="5"/>
      <c r="G25" s="6"/>
    </row>
    <row r="26" spans="1:7" s="7" customFormat="1" ht="18" customHeight="1" x14ac:dyDescent="0.25">
      <c r="A26" s="3">
        <v>4</v>
      </c>
      <c r="B26" s="38" t="s">
        <v>10</v>
      </c>
      <c r="C26" s="53" t="s">
        <v>27</v>
      </c>
      <c r="D26" s="58">
        <v>50000</v>
      </c>
      <c r="E26" s="5"/>
      <c r="F26" s="5"/>
      <c r="G26" s="6"/>
    </row>
    <row r="27" spans="1:7" s="7" customFormat="1" ht="18" customHeight="1" x14ac:dyDescent="0.25">
      <c r="A27" s="3"/>
      <c r="B27" s="3"/>
      <c r="C27" s="59" t="s">
        <v>28</v>
      </c>
      <c r="D27" s="62">
        <v>0.5</v>
      </c>
      <c r="E27" s="5"/>
      <c r="F27" s="5"/>
      <c r="G27" s="6"/>
    </row>
    <row r="28" spans="1:7" s="7" customFormat="1" ht="18" customHeight="1" x14ac:dyDescent="0.25">
      <c r="A28" s="3"/>
      <c r="B28" s="3"/>
      <c r="C28" s="39" t="s">
        <v>29</v>
      </c>
      <c r="D28" s="61">
        <f>+D26/D27</f>
        <v>100000</v>
      </c>
      <c r="E28" s="5"/>
      <c r="F28" s="5"/>
      <c r="G28" s="6"/>
    </row>
    <row r="29" spans="1:7" s="7" customFormat="1" ht="18" customHeight="1" x14ac:dyDescent="0.25">
      <c r="A29" s="3"/>
      <c r="B29" s="3"/>
      <c r="C29" s="39" t="s">
        <v>7</v>
      </c>
      <c r="D29" s="64">
        <v>100000</v>
      </c>
      <c r="E29" s="5"/>
      <c r="F29" s="5"/>
      <c r="G29" s="6"/>
    </row>
    <row r="30" spans="1:7" s="7" customFormat="1" ht="18" customHeight="1" x14ac:dyDescent="0.25">
      <c r="A30" s="3"/>
      <c r="B30" s="3"/>
      <c r="C30" s="39" t="s">
        <v>24</v>
      </c>
      <c r="D30" s="63">
        <f>SUM(D28:D29)</f>
        <v>200000</v>
      </c>
      <c r="E30" s="5"/>
      <c r="F30" s="5"/>
      <c r="G30" s="6"/>
    </row>
    <row r="31" spans="1:7" s="7" customFormat="1" ht="18" customHeight="1" x14ac:dyDescent="0.25">
      <c r="A31" s="3"/>
      <c r="B31" s="3"/>
      <c r="C31" s="39" t="s">
        <v>25</v>
      </c>
      <c r="D31" s="42">
        <v>0.5</v>
      </c>
      <c r="E31" s="5" t="s">
        <v>93</v>
      </c>
      <c r="F31" s="5"/>
      <c r="G31" s="6"/>
    </row>
    <row r="32" spans="1:7" s="7" customFormat="1" ht="18" customHeight="1" x14ac:dyDescent="0.25">
      <c r="A32" s="3"/>
      <c r="B32" s="3"/>
      <c r="C32" s="50" t="s">
        <v>26</v>
      </c>
      <c r="D32" s="57">
        <f>+D30/D31</f>
        <v>400000</v>
      </c>
      <c r="E32" s="5"/>
      <c r="F32" s="5"/>
      <c r="G32" s="6"/>
    </row>
    <row r="33" spans="1:7" s="7" customFormat="1" ht="18" customHeight="1" x14ac:dyDescent="0.25">
      <c r="A33" s="3"/>
      <c r="B33" s="3"/>
      <c r="C33" s="9"/>
      <c r="D33" s="10"/>
      <c r="E33" s="5"/>
      <c r="F33" s="5"/>
      <c r="G33" s="6"/>
    </row>
    <row r="34" spans="1:7" s="7" customFormat="1" ht="18" customHeight="1" x14ac:dyDescent="0.25">
      <c r="A34" s="3">
        <v>5</v>
      </c>
      <c r="B34" s="38" t="s">
        <v>10</v>
      </c>
      <c r="C34" s="89"/>
      <c r="D34" s="91" t="s">
        <v>30</v>
      </c>
      <c r="E34" s="90" t="s">
        <v>31</v>
      </c>
      <c r="F34" s="5"/>
      <c r="G34" s="6"/>
    </row>
    <row r="35" spans="1:7" s="7" customFormat="1" ht="18" customHeight="1" x14ac:dyDescent="0.25">
      <c r="A35" s="3"/>
      <c r="B35" s="3"/>
      <c r="C35" s="67" t="s">
        <v>8</v>
      </c>
      <c r="D35" s="68">
        <v>5</v>
      </c>
      <c r="E35" s="69">
        <v>6</v>
      </c>
      <c r="F35" s="5"/>
      <c r="G35" s="6"/>
    </row>
    <row r="36" spans="1:7" s="7" customFormat="1" ht="18" customHeight="1" x14ac:dyDescent="0.25">
      <c r="A36" s="3"/>
      <c r="B36" s="3"/>
      <c r="C36" s="70" t="s">
        <v>32</v>
      </c>
      <c r="D36" s="73">
        <v>100000</v>
      </c>
      <c r="E36" s="74">
        <v>90000</v>
      </c>
      <c r="F36" s="5"/>
      <c r="G36" s="6"/>
    </row>
    <row r="37" spans="1:7" s="7" customFormat="1" ht="18" customHeight="1" x14ac:dyDescent="0.25">
      <c r="A37" s="3"/>
      <c r="B37" s="3"/>
      <c r="C37" s="39" t="s">
        <v>9</v>
      </c>
      <c r="D37" s="71">
        <f>+D36*D35</f>
        <v>500000</v>
      </c>
      <c r="E37" s="72">
        <f>+E36*E35</f>
        <v>540000</v>
      </c>
      <c r="F37" s="5"/>
      <c r="G37" s="6"/>
    </row>
    <row r="38" spans="1:7" s="7" customFormat="1" ht="18" customHeight="1" x14ac:dyDescent="0.25">
      <c r="A38" s="3"/>
      <c r="B38" s="3"/>
      <c r="C38" s="39" t="s">
        <v>33</v>
      </c>
      <c r="D38" s="66">
        <v>3</v>
      </c>
      <c r="E38" s="75">
        <v>3</v>
      </c>
      <c r="F38" s="5"/>
      <c r="G38" s="6"/>
    </row>
    <row r="39" spans="1:7" ht="18" customHeight="1" x14ac:dyDescent="0.25">
      <c r="C39" s="39" t="s">
        <v>6</v>
      </c>
      <c r="D39" s="71">
        <f>+D38*D36</f>
        <v>300000</v>
      </c>
      <c r="E39" s="72">
        <f>+E38*E36</f>
        <v>270000</v>
      </c>
    </row>
    <row r="40" spans="1:7" ht="18" customHeight="1" x14ac:dyDescent="0.25">
      <c r="C40" s="39" t="s">
        <v>11</v>
      </c>
      <c r="D40" s="76">
        <v>150000</v>
      </c>
      <c r="E40" s="77">
        <v>150000</v>
      </c>
    </row>
    <row r="41" spans="1:7" ht="18" customHeight="1" x14ac:dyDescent="0.25">
      <c r="C41" s="40"/>
      <c r="D41" s="78">
        <f>+D37-D39-D40</f>
        <v>50000</v>
      </c>
      <c r="E41" s="79">
        <f>+E37-E39-E40</f>
        <v>120000</v>
      </c>
    </row>
    <row r="42" spans="1:7" ht="9.75" customHeight="1" x14ac:dyDescent="0.25">
      <c r="D42" s="12"/>
      <c r="E42" s="12"/>
    </row>
    <row r="43" spans="1:7" ht="15.75" customHeight="1" x14ac:dyDescent="0.25">
      <c r="C43" s="22" t="s">
        <v>38</v>
      </c>
      <c r="D43" s="23"/>
      <c r="E43" s="24"/>
    </row>
    <row r="44" spans="1:7" ht="15.75" customHeight="1" x14ac:dyDescent="0.25">
      <c r="C44" s="25" t="s">
        <v>39</v>
      </c>
      <c r="D44" s="26"/>
      <c r="E44" s="27">
        <v>50</v>
      </c>
      <c r="G44" s="7"/>
    </row>
    <row r="45" spans="1:7" ht="15.75" customHeight="1" x14ac:dyDescent="0.25">
      <c r="C45" s="25" t="s">
        <v>40</v>
      </c>
      <c r="D45" s="26"/>
      <c r="E45" s="28"/>
      <c r="G45" s="7"/>
    </row>
    <row r="46" spans="1:7" ht="15.75" customHeight="1" x14ac:dyDescent="0.25">
      <c r="C46" s="29" t="s">
        <v>41</v>
      </c>
      <c r="D46" s="26"/>
      <c r="E46" s="36">
        <v>16</v>
      </c>
      <c r="G46" s="7"/>
    </row>
    <row r="47" spans="1:7" ht="15.75" customHeight="1" x14ac:dyDescent="0.25">
      <c r="C47" s="29" t="s">
        <v>42</v>
      </c>
      <c r="D47" s="26"/>
      <c r="E47" s="36">
        <v>5</v>
      </c>
      <c r="G47" s="7"/>
    </row>
    <row r="48" spans="1:7" ht="15.75" customHeight="1" x14ac:dyDescent="0.25">
      <c r="C48" s="29" t="s">
        <v>43</v>
      </c>
      <c r="D48" s="26"/>
      <c r="E48" s="36">
        <v>4</v>
      </c>
      <c r="G48" s="7"/>
    </row>
    <row r="49" spans="1:7" ht="15.75" customHeight="1" thickBot="1" x14ac:dyDescent="0.3">
      <c r="C49" s="29" t="s">
        <v>44</v>
      </c>
      <c r="D49" s="26"/>
      <c r="E49" s="37">
        <v>5</v>
      </c>
      <c r="G49" s="7"/>
    </row>
    <row r="50" spans="1:7" ht="15.75" customHeight="1" x14ac:dyDescent="0.25">
      <c r="C50" s="29" t="s">
        <v>45</v>
      </c>
      <c r="D50" s="26"/>
      <c r="E50" s="36">
        <f>SUM(E46:E49)</f>
        <v>30</v>
      </c>
      <c r="G50" s="7"/>
    </row>
    <row r="51" spans="1:7" ht="15.75" customHeight="1" x14ac:dyDescent="0.25">
      <c r="C51" s="29" t="s">
        <v>46</v>
      </c>
      <c r="D51" s="26"/>
      <c r="E51" s="30">
        <f>+E44-E50</f>
        <v>20</v>
      </c>
      <c r="G51" s="7"/>
    </row>
    <row r="52" spans="1:7" ht="15.75" customHeight="1" x14ac:dyDescent="0.25">
      <c r="C52" s="25" t="s">
        <v>47</v>
      </c>
      <c r="D52" s="26"/>
      <c r="E52" s="30">
        <v>240000</v>
      </c>
      <c r="G52" s="7"/>
    </row>
    <row r="53" spans="1:7" ht="15.75" customHeight="1" x14ac:dyDescent="0.25">
      <c r="C53" s="25" t="s">
        <v>48</v>
      </c>
      <c r="D53" s="26"/>
      <c r="E53" s="31">
        <v>12000</v>
      </c>
      <c r="G53" s="7"/>
    </row>
    <row r="54" spans="1:7" ht="15.75" customHeight="1" x14ac:dyDescent="0.25">
      <c r="C54" s="25" t="s">
        <v>49</v>
      </c>
      <c r="D54" s="26"/>
      <c r="E54" s="32">
        <f>+E52/E51</f>
        <v>12000</v>
      </c>
      <c r="G54" s="7"/>
    </row>
    <row r="55" spans="1:7" ht="15.75" customHeight="1" x14ac:dyDescent="0.25">
      <c r="C55" s="33" t="s">
        <v>50</v>
      </c>
      <c r="D55" s="34"/>
      <c r="E55" s="35"/>
      <c r="F55" s="15"/>
    </row>
    <row r="56" spans="1:7" ht="15.75" customHeight="1" x14ac:dyDescent="0.25">
      <c r="A56" s="16">
        <v>6</v>
      </c>
      <c r="B56" s="38" t="s">
        <v>15</v>
      </c>
      <c r="C56" s="5" t="s">
        <v>51</v>
      </c>
      <c r="G56" s="7"/>
    </row>
    <row r="57" spans="1:7" ht="15.75" customHeight="1" x14ac:dyDescent="0.25">
      <c r="C57" s="5" t="s">
        <v>52</v>
      </c>
      <c r="G57" s="7"/>
    </row>
    <row r="58" spans="1:7" ht="15.75" customHeight="1" x14ac:dyDescent="0.25">
      <c r="C58" s="5"/>
      <c r="D58" s="13"/>
      <c r="E58" s="13"/>
      <c r="G58" s="7"/>
    </row>
    <row r="59" spans="1:7" ht="15.75" customHeight="1" x14ac:dyDescent="0.25">
      <c r="A59" s="16">
        <v>7</v>
      </c>
      <c r="B59" s="38" t="s">
        <v>0</v>
      </c>
      <c r="C59" s="5" t="s">
        <v>86</v>
      </c>
    </row>
    <row r="60" spans="1:7" ht="15.75" customHeight="1" x14ac:dyDescent="0.25">
      <c r="C60" s="5" t="s">
        <v>53</v>
      </c>
    </row>
    <row r="61" spans="1:7" ht="15.75" customHeight="1" x14ac:dyDescent="0.25">
      <c r="C61" s="53" t="s">
        <v>54</v>
      </c>
      <c r="D61" s="58">
        <v>14000</v>
      </c>
    </row>
    <row r="62" spans="1:7" ht="15.75" customHeight="1" x14ac:dyDescent="0.25">
      <c r="C62" s="39" t="s">
        <v>55</v>
      </c>
      <c r="D62" s="64">
        <f>+E51</f>
        <v>20</v>
      </c>
    </row>
    <row r="63" spans="1:7" ht="15.75" customHeight="1" x14ac:dyDescent="0.25">
      <c r="C63" s="39" t="s">
        <v>56</v>
      </c>
      <c r="D63" s="63">
        <f>+D62*D61</f>
        <v>280000</v>
      </c>
    </row>
    <row r="64" spans="1:7" s="7" customFormat="1" ht="15.75" customHeight="1" x14ac:dyDescent="0.25">
      <c r="A64" s="3"/>
      <c r="B64" s="3"/>
      <c r="C64" s="39" t="s">
        <v>7</v>
      </c>
      <c r="D64" s="64">
        <f>-E52</f>
        <v>-240000</v>
      </c>
      <c r="E64" s="5"/>
      <c r="F64" s="5"/>
      <c r="G64" s="6"/>
    </row>
    <row r="65" spans="1:7" s="7" customFormat="1" ht="15.75" customHeight="1" x14ac:dyDescent="0.25">
      <c r="A65" s="3"/>
      <c r="B65" s="3"/>
      <c r="C65" s="50" t="s">
        <v>22</v>
      </c>
      <c r="D65" s="84">
        <f>SUM(D63:D64)</f>
        <v>40000</v>
      </c>
      <c r="E65" s="5"/>
      <c r="F65" s="5"/>
      <c r="G65" s="6"/>
    </row>
    <row r="66" spans="1:7" s="7" customFormat="1" ht="15.75" customHeight="1" x14ac:dyDescent="0.25">
      <c r="A66" s="3"/>
      <c r="B66" s="3"/>
      <c r="C66" s="14"/>
      <c r="D66" s="17"/>
      <c r="E66" s="18"/>
      <c r="F66" s="5"/>
      <c r="G66" s="6"/>
    </row>
    <row r="67" spans="1:7" s="7" customFormat="1" ht="15.75" customHeight="1" x14ac:dyDescent="0.25">
      <c r="A67" s="16">
        <v>8</v>
      </c>
      <c r="B67" s="38" t="s">
        <v>1</v>
      </c>
      <c r="C67" s="5" t="s">
        <v>57</v>
      </c>
      <c r="D67" s="17"/>
      <c r="E67" s="5"/>
      <c r="F67" s="5"/>
      <c r="G67" s="6"/>
    </row>
    <row r="68" spans="1:7" s="7" customFormat="1" ht="15.75" customHeight="1" x14ac:dyDescent="0.25">
      <c r="A68" s="3"/>
      <c r="B68" s="3"/>
      <c r="C68" s="5" t="s">
        <v>58</v>
      </c>
      <c r="D68" s="17"/>
      <c r="E68" s="5"/>
      <c r="F68" s="5"/>
      <c r="G68" s="6"/>
    </row>
    <row r="69" spans="1:7" s="7" customFormat="1" ht="15.75" customHeight="1" x14ac:dyDescent="0.25">
      <c r="A69" s="3"/>
      <c r="B69" s="3"/>
      <c r="C69" s="53" t="s">
        <v>7</v>
      </c>
      <c r="D69" s="54">
        <f>+E52</f>
        <v>240000</v>
      </c>
      <c r="E69" s="5"/>
      <c r="F69" s="5"/>
      <c r="G69" s="6"/>
    </row>
    <row r="70" spans="1:7" s="7" customFormat="1" ht="15.75" customHeight="1" x14ac:dyDescent="0.25">
      <c r="A70" s="3"/>
      <c r="B70" s="3"/>
      <c r="C70" s="39" t="s">
        <v>23</v>
      </c>
      <c r="D70" s="56">
        <v>60000</v>
      </c>
      <c r="E70" s="5"/>
      <c r="F70" s="5"/>
      <c r="G70" s="6"/>
    </row>
    <row r="71" spans="1:7" s="7" customFormat="1" ht="15.75" customHeight="1" x14ac:dyDescent="0.25">
      <c r="A71" s="3"/>
      <c r="B71" s="3"/>
      <c r="C71" s="39" t="s">
        <v>24</v>
      </c>
      <c r="D71" s="55">
        <f>+D70+D69</f>
        <v>300000</v>
      </c>
      <c r="E71" s="5"/>
      <c r="F71" s="5"/>
      <c r="G71" s="6"/>
    </row>
    <row r="72" spans="1:7" s="7" customFormat="1" ht="15.75" customHeight="1" x14ac:dyDescent="0.25">
      <c r="A72" s="3"/>
      <c r="B72" s="3"/>
      <c r="C72" s="39" t="s">
        <v>25</v>
      </c>
      <c r="D72" s="64">
        <f>+E51</f>
        <v>20</v>
      </c>
      <c r="E72" s="5"/>
      <c r="F72" s="5"/>
      <c r="G72" s="6"/>
    </row>
    <row r="73" spans="1:7" s="7" customFormat="1" ht="15.75" customHeight="1" x14ac:dyDescent="0.25">
      <c r="A73" s="3"/>
      <c r="B73" s="3"/>
      <c r="C73" s="39" t="s">
        <v>26</v>
      </c>
      <c r="D73" s="61">
        <f>+D71/D72</f>
        <v>15000</v>
      </c>
      <c r="E73" s="5"/>
      <c r="F73" s="5"/>
      <c r="G73" s="6"/>
    </row>
    <row r="74" spans="1:7" s="7" customFormat="1" ht="15.75" customHeight="1" x14ac:dyDescent="0.25">
      <c r="A74" s="3"/>
      <c r="B74" s="3"/>
      <c r="C74" s="50" t="s">
        <v>59</v>
      </c>
      <c r="D74" s="85">
        <f>+D73*50</f>
        <v>750000</v>
      </c>
      <c r="E74" s="5"/>
      <c r="F74" s="5"/>
      <c r="G74" s="6"/>
    </row>
    <row r="75" spans="1:7" s="7" customFormat="1" ht="15.75" customHeight="1" x14ac:dyDescent="0.25">
      <c r="A75" s="3"/>
      <c r="B75" s="3"/>
      <c r="C75" s="14"/>
      <c r="D75" s="17"/>
      <c r="E75" s="19"/>
      <c r="F75" s="5"/>
      <c r="G75" s="6"/>
    </row>
    <row r="76" spans="1:7" s="7" customFormat="1" ht="15.75" customHeight="1" x14ac:dyDescent="0.25">
      <c r="A76" s="16">
        <v>9</v>
      </c>
      <c r="B76" s="38" t="s">
        <v>15</v>
      </c>
      <c r="C76" s="5" t="s">
        <v>60</v>
      </c>
      <c r="D76" s="5"/>
      <c r="E76" s="5"/>
      <c r="F76" s="5"/>
      <c r="G76" s="6"/>
    </row>
    <row r="77" spans="1:7" s="7" customFormat="1" ht="15.75" customHeight="1" x14ac:dyDescent="0.25">
      <c r="A77" s="3"/>
      <c r="B77" s="3"/>
      <c r="C77" s="5" t="s">
        <v>61</v>
      </c>
      <c r="D77" s="5"/>
      <c r="E77" s="5"/>
      <c r="F77" s="5"/>
      <c r="G77" s="6"/>
    </row>
    <row r="78" spans="1:7" s="7" customFormat="1" ht="15.75" customHeight="1" x14ac:dyDescent="0.25">
      <c r="A78" s="3"/>
      <c r="B78" s="3"/>
      <c r="C78" s="5" t="s">
        <v>62</v>
      </c>
      <c r="D78" s="5"/>
      <c r="E78" s="5"/>
      <c r="F78" s="5"/>
      <c r="G78" s="6"/>
    </row>
    <row r="79" spans="1:7" s="7" customFormat="1" ht="15.75" customHeight="1" x14ac:dyDescent="0.25">
      <c r="A79" s="3"/>
      <c r="B79" s="3"/>
      <c r="C79" s="53" t="s">
        <v>7</v>
      </c>
      <c r="D79" s="65">
        <v>240000</v>
      </c>
      <c r="E79" s="5"/>
      <c r="F79" s="5"/>
      <c r="G79" s="6"/>
    </row>
    <row r="80" spans="1:7" s="7" customFormat="1" ht="15.75" customHeight="1" x14ac:dyDescent="0.25">
      <c r="A80" s="3"/>
      <c r="B80" s="3"/>
      <c r="C80" s="39" t="s">
        <v>63</v>
      </c>
      <c r="D80" s="88">
        <v>30000</v>
      </c>
      <c r="E80" s="5"/>
      <c r="F80" s="5"/>
      <c r="G80" s="6"/>
    </row>
    <row r="81" spans="1:7" s="7" customFormat="1" ht="15.75" customHeight="1" x14ac:dyDescent="0.25">
      <c r="A81" s="3"/>
      <c r="B81" s="3"/>
      <c r="C81" s="39" t="s">
        <v>64</v>
      </c>
      <c r="D81" s="87">
        <f>SUM(D79:D80)</f>
        <v>270000</v>
      </c>
      <c r="E81" s="5"/>
      <c r="F81" s="5"/>
      <c r="G81" s="6"/>
    </row>
    <row r="82" spans="1:7" s="7" customFormat="1" ht="15.75" customHeight="1" x14ac:dyDescent="0.25">
      <c r="A82" s="3"/>
      <c r="B82" s="3"/>
      <c r="C82" s="39" t="s">
        <v>25</v>
      </c>
      <c r="D82" s="88">
        <f>+E51</f>
        <v>20</v>
      </c>
      <c r="E82" s="5"/>
      <c r="F82" s="5"/>
      <c r="G82" s="6"/>
    </row>
    <row r="83" spans="1:7" s="7" customFormat="1" ht="15.75" customHeight="1" x14ac:dyDescent="0.25">
      <c r="A83" s="3"/>
      <c r="B83" s="3"/>
      <c r="C83" s="39" t="s">
        <v>26</v>
      </c>
      <c r="D83" s="61">
        <f>+D81/D82</f>
        <v>13500</v>
      </c>
      <c r="E83" s="5"/>
      <c r="F83" s="5"/>
      <c r="G83" s="6"/>
    </row>
    <row r="84" spans="1:7" s="7" customFormat="1" ht="15.75" customHeight="1" x14ac:dyDescent="0.25">
      <c r="A84" s="3"/>
      <c r="B84" s="3"/>
      <c r="C84" s="50" t="s">
        <v>59</v>
      </c>
      <c r="D84" s="86">
        <f>+D83*50</f>
        <v>675000</v>
      </c>
      <c r="E84" s="5"/>
      <c r="F84" s="5"/>
      <c r="G84" s="6"/>
    </row>
    <row r="85" spans="1:7" s="7" customFormat="1" ht="15.75" customHeight="1" x14ac:dyDescent="0.25">
      <c r="A85" s="3">
        <v>10</v>
      </c>
      <c r="B85" s="38" t="s">
        <v>10</v>
      </c>
      <c r="C85" s="9"/>
      <c r="D85" s="11"/>
      <c r="E85" s="18"/>
      <c r="F85" s="5"/>
      <c r="G85" s="6"/>
    </row>
  </sheetData>
  <pageMargins left="0.7" right="0.7" top="0.7" bottom="0.5" header="0.5" footer="0.3"/>
  <pageSetup orientation="portrait" r:id="rId1"/>
  <headerFooter>
    <oddHeader>&amp;L&amp;"Arial,Bold"&amp;A&amp;C&amp;"Arial Narrow,Bold"&amp;F&amp;R&amp;"Arial Narrow,Bold"Page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Chp-05-Cost-Volume-Profit-PRB</vt:lpstr>
      <vt:lpstr>Chp-05-C-V-P-SOL</vt:lpstr>
      <vt:lpstr>'Chp-05-Cost-Volume-Profit-PRB'!Print_Area</vt:lpstr>
      <vt:lpstr>'Chp-05-C-V-P-SOL'!Print_Area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Godfrey, Howard or Willa</dc:creator>
  <cp:lastModifiedBy>HowardGodfrey</cp:lastModifiedBy>
  <cp:lastPrinted>2016-02-07T03:59:52Z</cp:lastPrinted>
  <dcterms:created xsi:type="dcterms:W3CDTF">2003-07-15T10:50:15Z</dcterms:created>
  <dcterms:modified xsi:type="dcterms:W3CDTF">2016-02-09T22:35:50Z</dcterms:modified>
</cp:coreProperties>
</file>